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Rodrigo\Documents\CNBSP\Institucional\Tabelas de emolumentos\"/>
    </mc:Choice>
  </mc:AlternateContent>
  <xr:revisionPtr revIDLastSave="0" documentId="13_ncr:1_{9C1DA91E-CFDC-4348-BC05-09782F64F085}" xr6:coauthVersionLast="47" xr6:coauthVersionMax="47" xr10:uidLastSave="{00000000-0000-0000-0000-000000000000}"/>
  <bookViews>
    <workbookView xWindow="-120" yWindow="-120" windowWidth="20730" windowHeight="11040" xr2:uid="{00000000-000D-0000-FFFF-FFFF00000000}"/>
  </bookViews>
  <sheets>
    <sheet name="Multicalculo 2025" sheetId="2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7" i="27" l="1"/>
  <c r="K85" i="27"/>
  <c r="K84" i="27"/>
  <c r="K81" i="27"/>
  <c r="K80" i="27"/>
  <c r="P80" i="27" s="1"/>
  <c r="K79" i="27"/>
  <c r="K78" i="27"/>
  <c r="K75" i="27"/>
  <c r="K73" i="27"/>
  <c r="K72" i="27"/>
  <c r="K69" i="27"/>
  <c r="K67" i="27"/>
  <c r="K65" i="27"/>
  <c r="K64" i="27"/>
  <c r="K60" i="27"/>
  <c r="K57" i="27"/>
  <c r="K56" i="27"/>
  <c r="P56" i="27" s="1"/>
  <c r="K54" i="27"/>
  <c r="K53" i="27"/>
  <c r="K51" i="27"/>
  <c r="K50" i="27"/>
  <c r="P50" i="27" s="1"/>
  <c r="K49" i="27"/>
  <c r="K44" i="27"/>
  <c r="K42" i="27"/>
  <c r="K40" i="27"/>
  <c r="K37" i="27"/>
  <c r="K36" i="27"/>
  <c r="K35" i="27"/>
  <c r="K34" i="27"/>
  <c r="K33" i="27"/>
  <c r="K32" i="27"/>
  <c r="K31" i="27"/>
  <c r="K30" i="27"/>
  <c r="K29" i="27"/>
  <c r="K28" i="27"/>
  <c r="K27" i="27"/>
  <c r="K26" i="27"/>
  <c r="K25" i="27"/>
  <c r="K24" i="27"/>
  <c r="K23" i="27"/>
  <c r="K22" i="27"/>
  <c r="K21" i="27"/>
  <c r="K20" i="27"/>
  <c r="K19" i="27"/>
  <c r="K18" i="27"/>
  <c r="K17" i="27"/>
  <c r="K16" i="27"/>
  <c r="K15" i="27"/>
  <c r="K14" i="27"/>
  <c r="K13" i="27"/>
  <c r="K12" i="27"/>
  <c r="K11" i="27"/>
  <c r="K10" i="27"/>
  <c r="K9" i="27"/>
  <c r="K8" i="27"/>
  <c r="K7" i="27"/>
  <c r="K6" i="27"/>
  <c r="P64" i="27"/>
  <c r="P79" i="27"/>
  <c r="P87" i="27"/>
  <c r="P85" i="27"/>
  <c r="P84" i="27"/>
  <c r="P81" i="27"/>
  <c r="P78" i="27"/>
  <c r="P75" i="27"/>
  <c r="P73" i="27"/>
  <c r="P72" i="27"/>
  <c r="P69" i="27"/>
  <c r="P67" i="27"/>
  <c r="P65" i="27"/>
  <c r="P60" i="27"/>
  <c r="P57" i="27"/>
  <c r="P54" i="27"/>
  <c r="P53" i="27"/>
  <c r="P51" i="27"/>
  <c r="P49" i="27"/>
  <c r="P44" i="27"/>
  <c r="P42" i="27"/>
  <c r="P40" i="27"/>
  <c r="P36" i="27"/>
  <c r="P8" i="27"/>
  <c r="P9" i="27"/>
  <c r="P10" i="27"/>
  <c r="P11" i="27"/>
  <c r="P12" i="27"/>
  <c r="P13" i="27"/>
  <c r="P14" i="27"/>
  <c r="P15" i="27"/>
  <c r="P16" i="27"/>
  <c r="P17" i="27"/>
  <c r="P18" i="27"/>
  <c r="P19" i="27"/>
  <c r="P20" i="27"/>
  <c r="P21" i="27"/>
  <c r="P22" i="27"/>
  <c r="P23" i="27"/>
  <c r="P24" i="27"/>
  <c r="P25" i="27"/>
  <c r="P26" i="27"/>
  <c r="P27" i="27"/>
  <c r="P28" i="27"/>
  <c r="P29" i="27"/>
  <c r="P30" i="27"/>
  <c r="P31" i="27"/>
  <c r="P32" i="27"/>
  <c r="P33" i="27"/>
  <c r="P34" i="27"/>
  <c r="P35" i="27"/>
  <c r="P37" i="27"/>
  <c r="P7" i="27"/>
  <c r="P6" i="27"/>
</calcChain>
</file>

<file path=xl/sharedStrings.xml><?xml version="1.0" encoding="utf-8"?>
<sst xmlns="http://schemas.openxmlformats.org/spreadsheetml/2006/main" count="197" uniqueCount="121">
  <si>
    <t>Tabela Tabelionato de Notas</t>
  </si>
  <si>
    <t xml:space="preserve">1. Escritura com valor declarado: </t>
  </si>
  <si>
    <t>Tabelião</t>
  </si>
  <si>
    <t>Estado</t>
  </si>
  <si>
    <t>Min. Público</t>
  </si>
  <si>
    <t>Reg. Civil</t>
  </si>
  <si>
    <t>Trib. Just.</t>
  </si>
  <si>
    <t>Sta. Casa</t>
  </si>
  <si>
    <t>a</t>
  </si>
  <si>
    <t>de</t>
  </si>
  <si>
    <t>até</t>
  </si>
  <si>
    <t>b</t>
  </si>
  <si>
    <t>c</t>
  </si>
  <si>
    <t>d</t>
  </si>
  <si>
    <t>e</t>
  </si>
  <si>
    <t>f</t>
  </si>
  <si>
    <t>g</t>
  </si>
  <si>
    <t>h</t>
  </si>
  <si>
    <t>i</t>
  </si>
  <si>
    <t>j</t>
  </si>
  <si>
    <t>k</t>
  </si>
  <si>
    <t>l</t>
  </si>
  <si>
    <t>m</t>
  </si>
  <si>
    <t>n</t>
  </si>
  <si>
    <t>o</t>
  </si>
  <si>
    <t>p</t>
  </si>
  <si>
    <t>q</t>
  </si>
  <si>
    <t>r</t>
  </si>
  <si>
    <t>s</t>
  </si>
  <si>
    <t>t</t>
  </si>
  <si>
    <t>u</t>
  </si>
  <si>
    <t>v</t>
  </si>
  <si>
    <t>w</t>
  </si>
  <si>
    <t>x</t>
  </si>
  <si>
    <t>y</t>
  </si>
  <si>
    <t>z</t>
  </si>
  <si>
    <t>z1</t>
  </si>
  <si>
    <t>z2</t>
  </si>
  <si>
    <t>z3</t>
  </si>
  <si>
    <t>z4</t>
  </si>
  <si>
    <t>z5</t>
  </si>
  <si>
    <t>z6</t>
  </si>
  <si>
    <t xml:space="preserve">1.1.- Considerar-se-á como escritura com valor declarado todos os instrumentos que versarem sobre imóveis, ou que tenham valor econômico. </t>
  </si>
  <si>
    <t>1.2</t>
  </si>
  <si>
    <t>Se a escritura pública instrumentalizar o primeiro título aquisitivo de imóvel em favor de beneficiário de regularização fundiária de interesse social, promovida no âmbito de programas de interesse social, sob gestão de órgãos ou entidades da administração pública direta ou indireta em área urbana ou rural, sempre independentemente do número de atos a serem praticados, sua natureza e valor do negócio jurídico.</t>
  </si>
  <si>
    <t>1.3</t>
  </si>
  <si>
    <t>Se a escritura pública instrumentalizar o contrato de aquisição e correspondentes garantias reais, que tenham por objeto imóvel financiado com recursos do FGTS ou integrante de programa habitacional de interesse social promovidos, total ou parcialmente, pela CDHU, COHAB, sociedades de economia mista, empresas públicas e empreendimentos habitacionais de interesse social, localizado em Zona Especial de Interesse Social – ZEIS, ou de outra forma definido pelo Município como de interesse social, executado em parceria público-privada ou por associações de moradia e cooperativas habitacionais, independentemente do número de atos a serem praticados, sua natureza e valor do negócio jurídico.</t>
  </si>
  <si>
    <t>1.4</t>
  </si>
  <si>
    <t>Se a escritura pública instrumentalizar a primeira alienação imobiliária e eventual hipoteca, alienação fiduciária ou outra garantia real em empreendimento habitacional de interesse social, localizado em Zona Especial de Interesse Social – ZEIS, ou de outra forma definido pelo Município como de interesse social, relativo a imóvel com valor não superior a 4.705 (quatro mil setecentos e cinco) UFESP, sempre independentemente do número de atos a serem praticados, sua natureza e valor do negócio jurídico.</t>
  </si>
  <si>
    <t>2.</t>
  </si>
  <si>
    <t>Procuração, substabelecimento ou revogação</t>
  </si>
  <si>
    <t>2.1</t>
  </si>
  <si>
    <t>Para fins previdenciários, isento de pagamento de quaisquer despesas</t>
  </si>
  <si>
    <t>Isento</t>
  </si>
  <si>
    <t>2.2</t>
  </si>
  <si>
    <t>2.2.1</t>
  </si>
  <si>
    <t>até 4 outorgantes</t>
  </si>
  <si>
    <t>2.2.2</t>
  </si>
  <si>
    <t>acima de 4 (cada outorgante adicional)</t>
  </si>
  <si>
    <t>2.2.3</t>
  </si>
  <si>
    <t>tratando-se de outorgante analfabeto</t>
  </si>
  <si>
    <t>2.3</t>
  </si>
  <si>
    <t>2.3.1</t>
  </si>
  <si>
    <t>2.3.2</t>
  </si>
  <si>
    <t>2.4</t>
  </si>
  <si>
    <t>2.4.1</t>
  </si>
  <si>
    <t>2.4.2</t>
  </si>
  <si>
    <t>Nota : Considera-se o casal apenas um outorgante</t>
  </si>
  <si>
    <t>3.</t>
  </si>
  <si>
    <t>Autenticação de cópias de documentos extraídas por meio reprográfico (por página)</t>
  </si>
  <si>
    <t>4.</t>
  </si>
  <si>
    <t>Reconhecimento de Firma, inclusive letras e sinal</t>
  </si>
  <si>
    <t>4.1</t>
  </si>
  <si>
    <t>por semelhança</t>
  </si>
  <si>
    <t>4.1.1</t>
  </si>
  <si>
    <t>em documentos sem valor econômico</t>
  </si>
  <si>
    <t>4.1.2</t>
  </si>
  <si>
    <t>em documentos com valor econômico</t>
  </si>
  <si>
    <t>4.2</t>
  </si>
  <si>
    <t>como  autêntica</t>
  </si>
  <si>
    <t>4.2.1</t>
  </si>
  <si>
    <t>em documentos com ou sem valor econômico</t>
  </si>
  <si>
    <t>5.</t>
  </si>
  <si>
    <t>Certidão ou traslado ou pública forma</t>
  </si>
  <si>
    <t>6.</t>
  </si>
  <si>
    <t>Escritura sem valor declarado</t>
  </si>
  <si>
    <t>6.1</t>
  </si>
  <si>
    <t>Para reconhecimento de filho, ou adoção, ou fins previdenciários, ou de dependência econômica</t>
  </si>
  <si>
    <t>6.2</t>
  </si>
  <si>
    <t>demais escrituras, desde que não tratadas nesta tabela</t>
  </si>
  <si>
    <t>7.</t>
  </si>
  <si>
    <t>Registro chancela mecânica</t>
  </si>
  <si>
    <t>8.</t>
  </si>
  <si>
    <t>Testamento</t>
  </si>
  <si>
    <t>8.1</t>
  </si>
  <si>
    <t>público sem conteúdo patrimonial, com ou sem revogação</t>
  </si>
  <si>
    <t>8.2</t>
  </si>
  <si>
    <t>público com ou sem revogação</t>
  </si>
  <si>
    <t>8.3</t>
  </si>
  <si>
    <t>cerrado, pela aprovação e encerramento</t>
  </si>
  <si>
    <t>8.4</t>
  </si>
  <si>
    <t>revogação de testamento</t>
  </si>
  <si>
    <t>9.</t>
  </si>
  <si>
    <t>Atas Notariais, sem reflexo econômico</t>
  </si>
  <si>
    <t>9.1</t>
  </si>
  <si>
    <t>pela primeira folha</t>
  </si>
  <si>
    <t>9.2</t>
  </si>
  <si>
    <t>por página adicional</t>
  </si>
  <si>
    <t>10.</t>
  </si>
  <si>
    <t>Escritura de Convenção de Condomínio</t>
  </si>
  <si>
    <t>Município</t>
  </si>
  <si>
    <t>TOTAL</t>
  </si>
  <si>
    <t xml:space="preserve">ISS = </t>
  </si>
  <si>
    <t xml:space="preserve"> * preencher com a procentagem</t>
  </si>
  <si>
    <t>ISS ao Município = Tabelião * % de incidência do ISS</t>
  </si>
  <si>
    <t xml:space="preserve"> com poderes para o foro em geral</t>
  </si>
  <si>
    <t xml:space="preserve"> outras procurações, sem valor economico</t>
  </si>
  <si>
    <t xml:space="preserve"> outras procurações, com valor economico</t>
  </si>
  <si>
    <t>Secretaria da Fazenda - VALOR TOTAL</t>
  </si>
  <si>
    <t xml:space="preserve"> Cart Prev Serv (art. 19, I, c, e II, b, Lei 11331/02)</t>
  </si>
  <si>
    <t xml:space="preserve"> Cart Prev Serv (art. 19, § único, 2, Lei 11331/02)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</si>
</sst>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_(* #,##0.00_);_(* \(#,##0.00\);_(* &quot;-&quot;??_);_(@_)"/>
    <numFmt numFmtId="165" formatCode="_(&quot;R$ &quot;* #,##0.00_);_(&quot;R$ &quot;* \(#,##0.00\);_(&quot;R$ &quot;* &quot;-&quot;??_);_(@_)"/>
  </numFmts>
  <fonts count="16">
    <font>
      <sz val="11"/>
      <color theme="1"/>
      <name val="Calibri"/>
      <family val="2"/>
      <scheme val="minor"/>
    </font>
    <font>
      <b/>
      <sz val="11"/>
      <color theme="1"/>
      <name val="Calibri"/>
      <family val="2"/>
      <scheme val="minor"/>
    </font>
    <font>
      <sz val="10"/>
      <name val="Arial"/>
      <family val="2"/>
    </font>
    <font>
      <sz val="10"/>
      <color rgb="FFFF0000"/>
      <name val="Calibri"/>
      <family val="2"/>
      <scheme val="minor"/>
    </font>
    <font>
      <b/>
      <sz val="16"/>
      <color theme="1"/>
      <name val="Calibri"/>
      <family val="2"/>
      <scheme val="minor"/>
    </font>
    <font>
      <b/>
      <sz val="10"/>
      <name val="Arial"/>
      <family val="2"/>
    </font>
    <font>
      <sz val="11"/>
      <color theme="1"/>
      <name val="Calibri"/>
      <family val="2"/>
      <scheme val="minor"/>
    </font>
    <font>
      <b/>
      <sz val="14"/>
      <color rgb="FFFF0000"/>
      <name val="Calibri"/>
      <family val="2"/>
      <scheme val="minor"/>
    </font>
    <font>
      <sz val="10"/>
      <name val="Arial"/>
      <family val="2"/>
    </font>
    <font>
      <b/>
      <sz val="8"/>
      <name val="Arial"/>
      <family val="2"/>
    </font>
    <font>
      <b/>
      <sz val="8"/>
      <color rgb="FFFF0000"/>
      <name val="Calibri"/>
      <family val="2"/>
      <scheme val="minor"/>
    </font>
    <font>
      <sz val="8"/>
      <name val="Arial"/>
      <family val="2"/>
    </font>
    <font>
      <sz val="10"/>
      <color rgb="FFFF0000"/>
      <name val="Arial "/>
    </font>
    <font>
      <sz val="10"/>
      <color theme="1"/>
      <name val="Arial "/>
    </font>
    <font>
      <b/>
      <sz val="10"/>
      <name val="Arial "/>
    </font>
    <font>
      <sz val="10"/>
      <name val="Arial "/>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8"/>
      </left>
      <right style="medium">
        <color indexed="64"/>
      </right>
      <top style="thin">
        <color indexed="8"/>
      </top>
      <bottom style="thin">
        <color indexed="8"/>
      </bottom>
      <diagonal/>
    </border>
    <border>
      <left/>
      <right style="medium">
        <color indexed="64"/>
      </right>
      <top/>
      <bottom style="medium">
        <color indexed="64"/>
      </bottom>
      <diagonal/>
    </border>
    <border>
      <left/>
      <right style="medium">
        <color indexed="64"/>
      </right>
      <top style="medium">
        <color indexed="64"/>
      </top>
      <bottom/>
      <diagonal/>
    </border>
  </borders>
  <cellStyleXfs count="6">
    <xf numFmtId="0" fontId="0" fillId="0" borderId="0"/>
    <xf numFmtId="0" fontId="2" fillId="0" borderId="0"/>
    <xf numFmtId="164" fontId="2" fillId="0" borderId="0" applyFont="0" applyFill="0" applyBorder="0" applyAlignment="0" applyProtection="0"/>
    <xf numFmtId="0" fontId="8" fillId="0" borderId="0"/>
    <xf numFmtId="164" fontId="8" fillId="0" borderId="0" applyFont="0" applyFill="0" applyBorder="0" applyAlignment="0" applyProtection="0"/>
    <xf numFmtId="44" fontId="6" fillId="0" borderId="0" applyFont="0" applyFill="0" applyBorder="0" applyAlignment="0" applyProtection="0"/>
  </cellStyleXfs>
  <cellXfs count="154">
    <xf numFmtId="0" fontId="0" fillId="0" borderId="0" xfId="0"/>
    <xf numFmtId="0" fontId="1" fillId="0" borderId="0" xfId="0" applyFont="1"/>
    <xf numFmtId="0" fontId="4" fillId="0" borderId="0" xfId="0" applyFont="1" applyAlignment="1">
      <alignment horizontal="center"/>
    </xf>
    <xf numFmtId="0" fontId="3" fillId="0" borderId="0" xfId="0" applyFont="1"/>
    <xf numFmtId="0" fontId="4" fillId="0" borderId="0" xfId="0" applyFont="1" applyAlignment="1">
      <alignment horizontal="right"/>
    </xf>
    <xf numFmtId="10" fontId="7" fillId="3" borderId="0" xfId="0" applyNumberFormat="1" applyFont="1" applyFill="1" applyAlignment="1" applyProtection="1">
      <alignment horizontal="center"/>
      <protection hidden="1"/>
    </xf>
    <xf numFmtId="165" fontId="5" fillId="0" borderId="17" xfId="0" applyNumberFormat="1" applyFont="1" applyBorder="1" applyAlignment="1">
      <alignment horizontal="center" vertical="center" wrapText="1"/>
    </xf>
    <xf numFmtId="0" fontId="5" fillId="0" borderId="25" xfId="0" applyFont="1" applyBorder="1" applyAlignment="1">
      <alignment horizontal="center" vertical="center" wrapText="1"/>
    </xf>
    <xf numFmtId="0" fontId="2" fillId="0" borderId="9" xfId="0" applyFont="1" applyBorder="1" applyAlignment="1">
      <alignment horizontal="center" vertical="center" wrapText="1"/>
    </xf>
    <xf numFmtId="165" fontId="2" fillId="0" borderId="9" xfId="0" applyNumberFormat="1" applyFont="1" applyBorder="1" applyAlignment="1">
      <alignment horizontal="center" vertical="center" wrapText="1"/>
    </xf>
    <xf numFmtId="165" fontId="2" fillId="0" borderId="10"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2" fillId="0" borderId="12" xfId="0" applyFont="1" applyBorder="1" applyAlignment="1">
      <alignment horizontal="center" vertical="center" wrapText="1"/>
    </xf>
    <xf numFmtId="165" fontId="2" fillId="0" borderId="12" xfId="0" applyNumberFormat="1" applyFont="1" applyBorder="1" applyAlignment="1">
      <alignment horizontal="center" vertical="center" wrapText="1"/>
    </xf>
    <xf numFmtId="165" fontId="2" fillId="0" borderId="11" xfId="0" applyNumberFormat="1" applyFont="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165" fontId="2" fillId="0" borderId="3" xfId="0" applyNumberFormat="1" applyFont="1" applyBorder="1" applyAlignment="1">
      <alignment horizontal="center" vertical="center" wrapText="1"/>
    </xf>
    <xf numFmtId="0" fontId="5" fillId="2" borderId="27" xfId="0" applyFont="1" applyFill="1" applyBorder="1" applyAlignment="1" applyProtection="1">
      <alignment horizontal="center" vertical="center" wrapText="1"/>
      <protection locked="0"/>
    </xf>
    <xf numFmtId="0" fontId="0" fillId="0" borderId="40" xfId="0" applyBorder="1" applyAlignment="1">
      <alignment wrapText="1"/>
    </xf>
    <xf numFmtId="0" fontId="5" fillId="2" borderId="30"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65" fontId="2" fillId="0" borderId="0" xfId="0" applyNumberFormat="1" applyFont="1" applyAlignment="1" applyProtection="1">
      <alignment horizontal="center" vertical="center" wrapText="1"/>
      <protection locked="0"/>
    </xf>
    <xf numFmtId="165" fontId="2" fillId="0" borderId="19" xfId="0" applyNumberFormat="1" applyFont="1" applyBorder="1" applyAlignment="1">
      <alignment horizontal="center" vertical="center" wrapText="1"/>
    </xf>
    <xf numFmtId="165" fontId="2" fillId="0" borderId="16" xfId="0" applyNumberFormat="1" applyFont="1" applyBorder="1" applyAlignment="1">
      <alignment horizontal="center" vertical="center" wrapText="1"/>
    </xf>
    <xf numFmtId="165" fontId="2" fillId="0" borderId="5" xfId="0" applyNumberFormat="1" applyFont="1" applyBorder="1" applyAlignment="1" applyProtection="1">
      <alignment horizontal="center" vertical="center" wrapText="1"/>
      <protection locked="0"/>
    </xf>
    <xf numFmtId="0" fontId="5" fillId="2" borderId="36" xfId="0" applyFont="1" applyFill="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165" fontId="2" fillId="0" borderId="0" xfId="0" applyNumberFormat="1" applyFont="1" applyAlignment="1">
      <alignment horizontal="center" vertical="center" wrapText="1"/>
    </xf>
    <xf numFmtId="0" fontId="5" fillId="2" borderId="2" xfId="0" applyFont="1" applyFill="1" applyBorder="1" applyAlignment="1">
      <alignment horizontal="center" vertical="center" wrapText="1"/>
    </xf>
    <xf numFmtId="165" fontId="2" fillId="0" borderId="38" xfId="0" applyNumberFormat="1" applyFont="1" applyBorder="1" applyAlignment="1">
      <alignment horizontal="center" vertical="center" wrapText="1"/>
    </xf>
    <xf numFmtId="165" fontId="5" fillId="4" borderId="17" xfId="0" applyNumberFormat="1" applyFont="1" applyFill="1" applyBorder="1" applyAlignment="1">
      <alignment horizontal="center" vertical="center" wrapText="1"/>
    </xf>
    <xf numFmtId="165" fontId="9" fillId="3" borderId="17" xfId="0" applyNumberFormat="1" applyFont="1" applyFill="1" applyBorder="1" applyAlignment="1">
      <alignment horizontal="center" vertical="center" wrapText="1"/>
    </xf>
    <xf numFmtId="0" fontId="10" fillId="0" borderId="0" xfId="0" applyFont="1"/>
    <xf numFmtId="165" fontId="2" fillId="0" borderId="18" xfId="0" applyNumberFormat="1" applyFont="1" applyBorder="1" applyAlignment="1">
      <alignment horizontal="center" vertical="center" wrapText="1"/>
    </xf>
    <xf numFmtId="165" fontId="2" fillId="0" borderId="26" xfId="0" applyNumberFormat="1" applyFont="1" applyBorder="1" applyAlignment="1">
      <alignment horizontal="center" vertical="center" wrapText="1"/>
    </xf>
    <xf numFmtId="165" fontId="2" fillId="0" borderId="41" xfId="0" applyNumberFormat="1" applyFont="1" applyBorder="1" applyAlignment="1">
      <alignment horizontal="center" vertical="center" wrapText="1"/>
    </xf>
    <xf numFmtId="165" fontId="2" fillId="0" borderId="31" xfId="0" applyNumberFormat="1" applyFont="1" applyBorder="1" applyAlignment="1">
      <alignment horizontal="center" vertical="center" wrapText="1"/>
    </xf>
    <xf numFmtId="165" fontId="5" fillId="0" borderId="23" xfId="0" applyNumberFormat="1" applyFont="1" applyBorder="1" applyAlignment="1">
      <alignment horizontal="center" vertical="center" wrapText="1"/>
    </xf>
    <xf numFmtId="165" fontId="11" fillId="3" borderId="41" xfId="0" applyNumberFormat="1" applyFont="1" applyFill="1" applyBorder="1" applyAlignment="1">
      <alignment horizontal="center" vertical="center" wrapText="1"/>
    </xf>
    <xf numFmtId="44" fontId="11" fillId="3" borderId="10" xfId="0" applyNumberFormat="1" applyFont="1" applyFill="1" applyBorder="1" applyAlignment="1">
      <alignment horizontal="center" vertical="center" wrapText="1"/>
    </xf>
    <xf numFmtId="165" fontId="2" fillId="0" borderId="39" xfId="0" applyNumberFormat="1" applyFont="1" applyBorder="1" applyAlignment="1">
      <alignment horizontal="center" vertical="center" wrapText="1"/>
    </xf>
    <xf numFmtId="165" fontId="5" fillId="0" borderId="47" xfId="0" applyNumberFormat="1" applyFont="1" applyBorder="1" applyAlignment="1">
      <alignment horizontal="center" vertical="center" wrapText="1"/>
    </xf>
    <xf numFmtId="165" fontId="2" fillId="0" borderId="25"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11" fillId="3" borderId="1" xfId="0" applyNumberFormat="1" applyFont="1" applyFill="1" applyBorder="1" applyAlignment="1">
      <alignment horizontal="center" vertical="center" wrapText="1"/>
    </xf>
    <xf numFmtId="165" fontId="2" fillId="0" borderId="6" xfId="0" applyNumberFormat="1" applyFont="1" applyBorder="1" applyAlignment="1">
      <alignment horizontal="center" vertical="center" wrapText="1"/>
    </xf>
    <xf numFmtId="165" fontId="2" fillId="0" borderId="34" xfId="0" applyNumberFormat="1" applyFont="1" applyBorder="1" applyAlignment="1">
      <alignment horizontal="center" vertical="center" wrapText="1"/>
    </xf>
    <xf numFmtId="165" fontId="2" fillId="0" borderId="35" xfId="0" applyNumberFormat="1" applyFont="1" applyBorder="1" applyAlignment="1">
      <alignment horizontal="center" vertical="center" wrapText="1"/>
    </xf>
    <xf numFmtId="165" fontId="11" fillId="3" borderId="35" xfId="0" applyNumberFormat="1" applyFont="1" applyFill="1" applyBorder="1" applyAlignment="1">
      <alignment horizontal="center" vertical="center" wrapText="1"/>
    </xf>
    <xf numFmtId="44" fontId="11" fillId="3" borderId="24" xfId="0" applyNumberFormat="1" applyFont="1" applyFill="1" applyBorder="1" applyAlignment="1">
      <alignment horizontal="center" vertical="center" wrapText="1"/>
    </xf>
    <xf numFmtId="165" fontId="2" fillId="0" borderId="22" xfId="0" applyNumberFormat="1" applyFont="1" applyBorder="1" applyAlignment="1">
      <alignment horizontal="center" vertical="center" wrapText="1"/>
    </xf>
    <xf numFmtId="165" fontId="2" fillId="0" borderId="37" xfId="0" applyNumberFormat="1" applyFont="1" applyBorder="1" applyAlignment="1">
      <alignment horizontal="center" vertical="center" wrapText="1"/>
    </xf>
    <xf numFmtId="0" fontId="5" fillId="0" borderId="0" xfId="0" applyFont="1" applyAlignment="1">
      <alignment horizontal="center" vertical="center" wrapText="1"/>
    </xf>
    <xf numFmtId="0" fontId="5" fillId="2" borderId="13" xfId="0" applyFont="1" applyFill="1" applyBorder="1" applyAlignment="1" applyProtection="1">
      <alignment horizontal="center" vertical="center" wrapText="1"/>
      <protection locked="0"/>
    </xf>
    <xf numFmtId="165" fontId="2" fillId="0" borderId="2" xfId="0" applyNumberFormat="1" applyFont="1" applyBorder="1" applyAlignment="1">
      <alignment horizontal="center" vertical="center" wrapText="1"/>
    </xf>
    <xf numFmtId="165" fontId="2" fillId="0" borderId="42" xfId="0" applyNumberFormat="1" applyFont="1" applyBorder="1" applyAlignment="1">
      <alignment horizontal="center" vertical="center" wrapText="1"/>
    </xf>
    <xf numFmtId="165" fontId="11" fillId="3" borderId="3" xfId="0" applyNumberFormat="1" applyFont="1" applyFill="1" applyBorder="1" applyAlignment="1">
      <alignment horizontal="center" vertical="center" wrapText="1"/>
    </xf>
    <xf numFmtId="44" fontId="11" fillId="3" borderId="3" xfId="0" applyNumberFormat="1" applyFont="1" applyFill="1" applyBorder="1" applyAlignment="1">
      <alignment horizontal="center" vertical="center" wrapText="1"/>
    </xf>
    <xf numFmtId="0" fontId="2" fillId="0" borderId="0" xfId="0" applyFont="1" applyAlignment="1">
      <alignment horizontal="center" vertical="center" wrapText="1"/>
    </xf>
    <xf numFmtId="0" fontId="5" fillId="0" borderId="20" xfId="0" applyFont="1" applyBorder="1" applyAlignment="1">
      <alignment horizontal="center" wrapText="1"/>
    </xf>
    <xf numFmtId="0" fontId="11" fillId="3" borderId="40" xfId="0" applyFont="1" applyFill="1" applyBorder="1" applyAlignment="1">
      <alignment wrapText="1"/>
    </xf>
    <xf numFmtId="0" fontId="0" fillId="0" borderId="48" xfId="0" applyBorder="1" applyAlignment="1">
      <alignment wrapText="1"/>
    </xf>
    <xf numFmtId="165" fontId="2" fillId="0" borderId="10" xfId="0" applyNumberFormat="1" applyFont="1" applyBorder="1" applyAlignment="1" applyProtection="1">
      <alignment horizontal="center" vertical="center" wrapText="1"/>
      <protection locked="0"/>
    </xf>
    <xf numFmtId="165" fontId="11" fillId="3" borderId="10" xfId="0" applyNumberFormat="1" applyFont="1" applyFill="1" applyBorder="1" applyAlignment="1" applyProtection="1">
      <alignment horizontal="center" vertical="center" wrapText="1"/>
      <protection locked="0"/>
    </xf>
    <xf numFmtId="165" fontId="2" fillId="0" borderId="14" xfId="0" applyNumberFormat="1" applyFont="1" applyBorder="1" applyAlignment="1" applyProtection="1">
      <alignment horizontal="center" vertical="center" wrapText="1"/>
      <protection locked="0"/>
    </xf>
    <xf numFmtId="0" fontId="5" fillId="0" borderId="20" xfId="0" applyFont="1" applyBorder="1" applyAlignment="1">
      <alignment horizontal="center" vertical="center" wrapText="1"/>
    </xf>
    <xf numFmtId="165" fontId="2" fillId="0" borderId="11" xfId="0" applyNumberFormat="1" applyFont="1" applyBorder="1" applyAlignment="1" applyProtection="1">
      <alignment horizontal="center" vertical="center" wrapText="1"/>
      <protection locked="0"/>
    </xf>
    <xf numFmtId="165" fontId="2" fillId="0" borderId="5" xfId="0" applyNumberFormat="1" applyFont="1" applyBorder="1" applyAlignment="1">
      <alignment horizontal="center" vertical="center" wrapText="1"/>
    </xf>
    <xf numFmtId="165" fontId="2" fillId="0" borderId="19" xfId="0" applyNumberFormat="1" applyFont="1" applyBorder="1" applyAlignment="1" applyProtection="1">
      <alignment horizontal="center" vertical="center" wrapText="1"/>
      <protection locked="0"/>
    </xf>
    <xf numFmtId="165" fontId="2" fillId="0" borderId="16" xfId="0" applyNumberFormat="1" applyFont="1" applyBorder="1" applyAlignment="1" applyProtection="1">
      <alignment horizontal="center" vertical="center" wrapText="1"/>
      <protection locked="0"/>
    </xf>
    <xf numFmtId="165" fontId="2" fillId="0" borderId="24" xfId="0" applyNumberFormat="1" applyFont="1" applyBorder="1" applyAlignment="1">
      <alignment horizontal="center" vertical="center" wrapText="1"/>
    </xf>
    <xf numFmtId="165" fontId="5" fillId="0" borderId="0" xfId="0" applyNumberFormat="1" applyFont="1" applyAlignment="1">
      <alignment horizontal="center" vertical="center" wrapText="1"/>
    </xf>
    <xf numFmtId="165" fontId="2" fillId="0" borderId="3" xfId="0" applyNumberFormat="1" applyFont="1" applyBorder="1" applyAlignment="1" applyProtection="1">
      <alignment horizontal="center" vertical="center" wrapText="1"/>
      <protection locked="0"/>
    </xf>
    <xf numFmtId="165" fontId="11" fillId="3" borderId="3" xfId="0"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5" fillId="0" borderId="25" xfId="0" applyFont="1" applyBorder="1" applyAlignment="1" applyProtection="1">
      <alignment horizontal="center" vertical="center" wrapText="1"/>
      <protection locked="0"/>
    </xf>
    <xf numFmtId="165" fontId="11" fillId="3" borderId="5" xfId="0" applyNumberFormat="1" applyFont="1" applyFill="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protection locked="0"/>
    </xf>
    <xf numFmtId="165" fontId="11" fillId="3" borderId="1" xfId="0" applyNumberFormat="1" applyFont="1" applyFill="1" applyBorder="1" applyAlignment="1" applyProtection="1">
      <alignment horizontal="center" vertical="center" wrapText="1"/>
      <protection locked="0"/>
    </xf>
    <xf numFmtId="44" fontId="11" fillId="3" borderId="1" xfId="0" applyNumberFormat="1" applyFont="1" applyFill="1" applyBorder="1" applyAlignment="1">
      <alignment horizontal="center" vertical="center" wrapText="1"/>
    </xf>
    <xf numFmtId="165" fontId="11" fillId="3" borderId="24" xfId="0" applyNumberFormat="1" applyFont="1" applyFill="1" applyBorder="1" applyAlignment="1" applyProtection="1">
      <alignment horizontal="center" vertical="center" wrapText="1"/>
      <protection locked="0"/>
    </xf>
    <xf numFmtId="44" fontId="11" fillId="3" borderId="16" xfId="0" applyNumberFormat="1" applyFont="1" applyFill="1" applyBorder="1" applyAlignment="1">
      <alignment horizontal="center" vertical="center" wrapText="1"/>
    </xf>
    <xf numFmtId="165" fontId="2" fillId="0" borderId="24" xfId="0" applyNumberFormat="1" applyFont="1" applyBorder="1" applyAlignment="1" applyProtection="1">
      <alignment horizontal="center" vertical="center" wrapText="1"/>
      <protection locked="0"/>
    </xf>
    <xf numFmtId="165" fontId="11" fillId="3" borderId="10" xfId="0" applyNumberFormat="1" applyFont="1" applyFill="1" applyBorder="1" applyAlignment="1">
      <alignment horizontal="center" vertical="center" wrapText="1"/>
    </xf>
    <xf numFmtId="165" fontId="11" fillId="3" borderId="16" xfId="0" applyNumberFormat="1" applyFont="1" applyFill="1" applyBorder="1" applyAlignment="1">
      <alignment horizontal="center" vertical="center" wrapText="1"/>
    </xf>
    <xf numFmtId="44" fontId="12" fillId="0" borderId="0" xfId="5" applyFont="1"/>
    <xf numFmtId="44" fontId="13" fillId="0" borderId="0" xfId="5" applyFont="1"/>
    <xf numFmtId="0" fontId="5" fillId="0" borderId="2" xfId="0" applyFont="1" applyBorder="1" applyAlignment="1" applyProtection="1">
      <alignment horizontal="center" vertical="center" wrapText="1"/>
      <protection locked="0"/>
    </xf>
    <xf numFmtId="2" fontId="0" fillId="0" borderId="0" xfId="0" applyNumberFormat="1"/>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2" borderId="1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1" borderId="13" xfId="0" applyFont="1" applyFill="1" applyBorder="1" applyAlignment="1">
      <alignment horizontal="center" vertical="center" wrapText="1"/>
    </xf>
    <xf numFmtId="0" fontId="2" fillId="1" borderId="23" xfId="0" applyFont="1" applyFill="1" applyBorder="1" applyAlignment="1">
      <alignment horizontal="center" vertical="center" wrapText="1"/>
    </xf>
    <xf numFmtId="0" fontId="2" fillId="1" borderId="1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5" xfId="0" applyFont="1" applyBorder="1" applyAlignment="1">
      <alignment horizontal="center" vertical="center" wrapText="1"/>
    </xf>
    <xf numFmtId="0" fontId="5" fillId="2" borderId="13"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0" fontId="5" fillId="2" borderId="36"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5" fillId="2" borderId="46"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left" vertical="center" wrapText="1"/>
      <protection locked="0"/>
    </xf>
    <xf numFmtId="0" fontId="5" fillId="2" borderId="49" xfId="0" applyFont="1" applyFill="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45" xfId="0" applyFont="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33" xfId="0" applyFont="1" applyFill="1" applyBorder="1" applyAlignment="1" applyProtection="1">
      <alignment horizontal="left" vertical="center" wrapText="1"/>
      <protection locked="0"/>
    </xf>
    <xf numFmtId="0" fontId="5" fillId="2" borderId="44" xfId="0" applyFont="1" applyFill="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38"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42" xfId="0" applyFont="1" applyBorder="1" applyAlignment="1" applyProtection="1">
      <alignment horizontal="left" vertical="center" wrapText="1"/>
      <protection locked="0"/>
    </xf>
    <xf numFmtId="0" fontId="5" fillId="2" borderId="38"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42" xfId="0" applyFont="1" applyFill="1" applyBorder="1" applyAlignment="1">
      <alignment horizontal="left" vertical="center" wrapText="1"/>
    </xf>
    <xf numFmtId="44" fontId="14" fillId="0" borderId="17" xfId="5" applyFont="1" applyBorder="1" applyAlignment="1">
      <alignment horizontal="center" vertical="center" wrapText="1"/>
    </xf>
    <xf numFmtId="44" fontId="13" fillId="0" borderId="1" xfId="5" applyFont="1" applyBorder="1"/>
    <xf numFmtId="44" fontId="14" fillId="0" borderId="0" xfId="5" applyFont="1" applyAlignment="1">
      <alignment horizontal="center" vertical="center" wrapText="1"/>
    </xf>
    <xf numFmtId="44" fontId="13" fillId="0" borderId="3" xfId="5" applyFont="1" applyBorder="1" applyAlignment="1">
      <alignment vertical="center"/>
    </xf>
    <xf numFmtId="44" fontId="15" fillId="0" borderId="0" xfId="5" applyFont="1" applyAlignment="1">
      <alignment horizontal="center" vertical="center" wrapText="1"/>
    </xf>
    <xf numFmtId="44" fontId="13" fillId="0" borderId="40" xfId="5" applyFont="1" applyBorder="1" applyAlignment="1">
      <alignment wrapText="1"/>
    </xf>
    <xf numFmtId="44" fontId="13" fillId="0" borderId="1" xfId="5" applyFont="1" applyBorder="1" applyAlignment="1">
      <alignment vertical="center"/>
    </xf>
    <xf numFmtId="44" fontId="15" fillId="0" borderId="0" xfId="5" applyFont="1" applyAlignment="1" applyProtection="1">
      <alignment horizontal="center" vertical="center" wrapText="1"/>
      <protection locked="0"/>
    </xf>
    <xf numFmtId="44" fontId="13" fillId="0" borderId="16" xfId="5" applyFont="1" applyBorder="1" applyAlignment="1">
      <alignment vertical="center"/>
    </xf>
    <xf numFmtId="44" fontId="15" fillId="0" borderId="5" xfId="5" applyFont="1" applyBorder="1" applyAlignment="1" applyProtection="1">
      <alignment horizontal="center" vertical="center" wrapText="1"/>
      <protection locked="0"/>
    </xf>
  </cellXfs>
  <cellStyles count="6">
    <cellStyle name="Moeda" xfId="5" builtinId="4"/>
    <cellStyle name="Normal" xfId="0" builtinId="0"/>
    <cellStyle name="Normal 2" xfId="1" xr:uid="{00000000-0005-0000-0000-000001000000}"/>
    <cellStyle name="Normal 3" xfId="3" xr:uid="{00000000-0005-0000-0000-000002000000}"/>
    <cellStyle name="Vírgula 2" xfId="2" xr:uid="{00000000-0005-0000-0000-000004000000}"/>
    <cellStyle name="Vírgula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6FC0-C17D-4D88-9A46-043E5DE78F9B}">
  <sheetPr>
    <pageSetUpPr fitToPage="1"/>
  </sheetPr>
  <dimension ref="A1:P87"/>
  <sheetViews>
    <sheetView tabSelected="1" topLeftCell="C1" workbookViewId="0">
      <selection activeCell="P37" sqref="P37"/>
    </sheetView>
  </sheetViews>
  <sheetFormatPr defaultRowHeight="15"/>
  <cols>
    <col min="1" max="1" width="5.42578125" customWidth="1"/>
    <col min="2" max="2" width="4" customWidth="1"/>
    <col min="3" max="3" width="16.5703125" customWidth="1"/>
    <col min="4" max="4" width="4.140625" customWidth="1"/>
    <col min="5" max="5" width="18.140625" customWidth="1"/>
    <col min="6" max="10" width="13.140625" customWidth="1"/>
    <col min="11" max="11" width="13.140625" style="91" customWidth="1"/>
    <col min="12" max="14" width="13.140625" customWidth="1"/>
    <col min="15" max="15" width="10.5703125" customWidth="1"/>
    <col min="16" max="16" width="13.28515625" customWidth="1"/>
  </cols>
  <sheetData>
    <row r="1" spans="1:16" ht="21">
      <c r="C1" s="2">
        <v>2025</v>
      </c>
      <c r="D1" s="3"/>
      <c r="E1" s="1"/>
      <c r="F1" s="4" t="s">
        <v>112</v>
      </c>
      <c r="G1" s="5">
        <v>0.02</v>
      </c>
      <c r="H1" s="3" t="s">
        <v>113</v>
      </c>
      <c r="I1" s="37"/>
      <c r="J1" s="37"/>
      <c r="K1" s="90"/>
      <c r="L1" s="90"/>
      <c r="M1" t="s">
        <v>114</v>
      </c>
      <c r="O1" s="93"/>
    </row>
    <row r="2" spans="1:16" ht="15.75" thickBot="1"/>
    <row r="3" spans="1:16" ht="15.75" thickBot="1">
      <c r="A3" s="97" t="s">
        <v>0</v>
      </c>
      <c r="B3" s="98"/>
      <c r="C3" s="98"/>
      <c r="D3" s="98"/>
      <c r="E3" s="98"/>
      <c r="F3" s="98"/>
      <c r="G3" s="98"/>
      <c r="H3" s="98"/>
      <c r="I3" s="98"/>
      <c r="J3" s="98"/>
      <c r="K3" s="98"/>
      <c r="L3" s="98"/>
      <c r="M3" s="98"/>
      <c r="N3" s="98"/>
      <c r="O3" s="98"/>
      <c r="P3" s="99"/>
    </row>
    <row r="4" spans="1:16" ht="15.75" thickBot="1">
      <c r="A4" s="97" t="s">
        <v>1</v>
      </c>
      <c r="B4" s="98"/>
      <c r="C4" s="98"/>
      <c r="D4" s="98"/>
      <c r="E4" s="98"/>
      <c r="F4" s="98"/>
      <c r="G4" s="98"/>
      <c r="H4" s="98"/>
      <c r="I4" s="98"/>
      <c r="J4" s="98"/>
      <c r="K4" s="98"/>
      <c r="L4" s="98"/>
      <c r="M4" s="98"/>
      <c r="N4" s="98"/>
      <c r="O4" s="98"/>
      <c r="P4" s="99"/>
    </row>
    <row r="5" spans="1:16" ht="51.75" thickBot="1">
      <c r="A5" s="100"/>
      <c r="B5" s="101"/>
      <c r="C5" s="101"/>
      <c r="D5" s="101"/>
      <c r="E5" s="102"/>
      <c r="F5" s="6" t="s">
        <v>2</v>
      </c>
      <c r="G5" s="6" t="s">
        <v>3</v>
      </c>
      <c r="H5" s="35" t="s">
        <v>118</v>
      </c>
      <c r="I5" s="36" t="s">
        <v>119</v>
      </c>
      <c r="J5" s="36" t="s">
        <v>120</v>
      </c>
      <c r="K5" s="144" t="s">
        <v>110</v>
      </c>
      <c r="L5" s="6" t="s">
        <v>4</v>
      </c>
      <c r="M5" s="6" t="s">
        <v>5</v>
      </c>
      <c r="N5" s="6" t="s">
        <v>6</v>
      </c>
      <c r="O5" s="42" t="s">
        <v>7</v>
      </c>
      <c r="P5" s="6" t="s">
        <v>111</v>
      </c>
    </row>
    <row r="6" spans="1:16" ht="15.75" thickBot="1">
      <c r="A6" s="7" t="s">
        <v>8</v>
      </c>
      <c r="B6" s="8" t="s">
        <v>9</v>
      </c>
      <c r="C6" s="9">
        <v>0</v>
      </c>
      <c r="D6" s="9" t="s">
        <v>10</v>
      </c>
      <c r="E6" s="10">
        <v>1469</v>
      </c>
      <c r="F6" s="38">
        <v>204.78</v>
      </c>
      <c r="G6" s="39">
        <v>58.2</v>
      </c>
      <c r="H6" s="40">
        <v>39.82</v>
      </c>
      <c r="I6" s="43">
        <v>30</v>
      </c>
      <c r="J6" s="44">
        <v>9.82</v>
      </c>
      <c r="K6" s="145">
        <f>ROUNDDOWN(F6*$G$1,2)</f>
        <v>4.09</v>
      </c>
      <c r="L6" s="40">
        <v>9.83</v>
      </c>
      <c r="M6" s="40">
        <v>10.78</v>
      </c>
      <c r="N6" s="41">
        <v>14.05</v>
      </c>
      <c r="O6" s="45">
        <v>2.0499999999999998</v>
      </c>
      <c r="P6" s="46">
        <f>F6+G6+H6+K6+L6+M6+N6+O6</f>
        <v>343.59999999999997</v>
      </c>
    </row>
    <row r="7" spans="1:16" ht="15.75" thickBot="1">
      <c r="A7" s="7" t="s">
        <v>11</v>
      </c>
      <c r="B7" s="8" t="s">
        <v>9</v>
      </c>
      <c r="C7" s="9">
        <v>1469.01</v>
      </c>
      <c r="D7" s="9" t="s">
        <v>10</v>
      </c>
      <c r="E7" s="10">
        <v>5551</v>
      </c>
      <c r="F7" s="47">
        <v>306.01</v>
      </c>
      <c r="G7" s="9">
        <v>86.97</v>
      </c>
      <c r="H7" s="48">
        <v>59.52</v>
      </c>
      <c r="I7" s="49">
        <v>44.84</v>
      </c>
      <c r="J7" s="44">
        <v>14.68</v>
      </c>
      <c r="K7" s="145">
        <f t="shared" ref="K7:K37" si="0">ROUNDDOWN(F7*$G$1,2)</f>
        <v>6.12</v>
      </c>
      <c r="L7" s="48">
        <v>14.69</v>
      </c>
      <c r="M7" s="48">
        <v>16.11</v>
      </c>
      <c r="N7" s="48">
        <v>21</v>
      </c>
      <c r="O7" s="50">
        <v>3.06</v>
      </c>
      <c r="P7" s="46">
        <f t="shared" ref="P7:P37" si="1">F7+G7+H7+K7+L7+M7+N7+O7</f>
        <v>513.48</v>
      </c>
    </row>
    <row r="8" spans="1:16" ht="15.75" thickBot="1">
      <c r="A8" s="7" t="s">
        <v>12</v>
      </c>
      <c r="B8" s="8" t="s">
        <v>9</v>
      </c>
      <c r="C8" s="9">
        <v>5551.01</v>
      </c>
      <c r="D8" s="9" t="s">
        <v>10</v>
      </c>
      <c r="E8" s="10">
        <v>9253</v>
      </c>
      <c r="F8" s="47">
        <v>477.81</v>
      </c>
      <c r="G8" s="9">
        <v>135.80000000000001</v>
      </c>
      <c r="H8" s="48">
        <v>92.94</v>
      </c>
      <c r="I8" s="49">
        <v>70.010000000000005</v>
      </c>
      <c r="J8" s="44">
        <v>22.93</v>
      </c>
      <c r="K8" s="145">
        <f t="shared" si="0"/>
        <v>9.5500000000000007</v>
      </c>
      <c r="L8" s="48">
        <v>22.94</v>
      </c>
      <c r="M8" s="48">
        <v>25.15</v>
      </c>
      <c r="N8" s="48">
        <v>32.79</v>
      </c>
      <c r="O8" s="50">
        <v>4.78</v>
      </c>
      <c r="P8" s="46">
        <f t="shared" si="1"/>
        <v>801.75999999999988</v>
      </c>
    </row>
    <row r="9" spans="1:16" ht="15.75" thickBot="1">
      <c r="A9" s="7" t="s">
        <v>13</v>
      </c>
      <c r="B9" s="8" t="s">
        <v>9</v>
      </c>
      <c r="C9" s="9">
        <v>9253.01</v>
      </c>
      <c r="D9" s="9" t="s">
        <v>10</v>
      </c>
      <c r="E9" s="10">
        <v>18510</v>
      </c>
      <c r="F9" s="47">
        <v>682.59</v>
      </c>
      <c r="G9" s="9">
        <v>194</v>
      </c>
      <c r="H9" s="48">
        <v>132.78</v>
      </c>
      <c r="I9" s="49">
        <v>100.02</v>
      </c>
      <c r="J9" s="44">
        <v>32.76</v>
      </c>
      <c r="K9" s="145">
        <f t="shared" si="0"/>
        <v>13.65</v>
      </c>
      <c r="L9" s="48">
        <v>32.76</v>
      </c>
      <c r="M9" s="48">
        <v>35.93</v>
      </c>
      <c r="N9" s="48">
        <v>46.85</v>
      </c>
      <c r="O9" s="50">
        <v>6.83</v>
      </c>
      <c r="P9" s="46">
        <f t="shared" si="1"/>
        <v>1145.3899999999999</v>
      </c>
    </row>
    <row r="10" spans="1:16" ht="15.75" thickBot="1">
      <c r="A10" s="7" t="s">
        <v>14</v>
      </c>
      <c r="B10" s="8" t="s">
        <v>9</v>
      </c>
      <c r="C10" s="9">
        <v>18510.009999999998</v>
      </c>
      <c r="D10" s="9" t="s">
        <v>10</v>
      </c>
      <c r="E10" s="10">
        <v>37020</v>
      </c>
      <c r="F10" s="47">
        <v>922.65</v>
      </c>
      <c r="G10" s="9">
        <v>262.23</v>
      </c>
      <c r="H10" s="48">
        <v>179.47</v>
      </c>
      <c r="I10" s="49">
        <v>135.19</v>
      </c>
      <c r="J10" s="44">
        <v>44.28</v>
      </c>
      <c r="K10" s="145">
        <f t="shared" si="0"/>
        <v>18.45</v>
      </c>
      <c r="L10" s="48">
        <v>44.29</v>
      </c>
      <c r="M10" s="48">
        <v>48.56</v>
      </c>
      <c r="N10" s="48">
        <v>63.32</v>
      </c>
      <c r="O10" s="50">
        <v>9.23</v>
      </c>
      <c r="P10" s="46">
        <f t="shared" si="1"/>
        <v>1548.2</v>
      </c>
    </row>
    <row r="11" spans="1:16" ht="15.75" thickBot="1">
      <c r="A11" s="7" t="s">
        <v>15</v>
      </c>
      <c r="B11" s="8" t="s">
        <v>9</v>
      </c>
      <c r="C11" s="9">
        <v>37020.01</v>
      </c>
      <c r="D11" s="9" t="s">
        <v>10</v>
      </c>
      <c r="E11" s="10">
        <v>74040</v>
      </c>
      <c r="F11" s="47">
        <v>1094.49</v>
      </c>
      <c r="G11" s="9">
        <v>311.07</v>
      </c>
      <c r="H11" s="48">
        <v>212.9</v>
      </c>
      <c r="I11" s="49">
        <v>160.37</v>
      </c>
      <c r="J11" s="44">
        <v>52.53</v>
      </c>
      <c r="K11" s="145">
        <f t="shared" si="0"/>
        <v>21.88</v>
      </c>
      <c r="L11" s="48">
        <v>52.54</v>
      </c>
      <c r="M11" s="48">
        <v>57.61</v>
      </c>
      <c r="N11" s="48">
        <v>75.12</v>
      </c>
      <c r="O11" s="50">
        <v>10.94</v>
      </c>
      <c r="P11" s="46">
        <f t="shared" si="1"/>
        <v>1836.5500000000002</v>
      </c>
    </row>
    <row r="12" spans="1:16" ht="15.75" thickBot="1">
      <c r="A12" s="7" t="s">
        <v>16</v>
      </c>
      <c r="B12" s="8" t="s">
        <v>9</v>
      </c>
      <c r="C12" s="9">
        <v>74040.009999999995</v>
      </c>
      <c r="D12" s="9" t="s">
        <v>10</v>
      </c>
      <c r="E12" s="10">
        <v>111060</v>
      </c>
      <c r="F12" s="47">
        <v>1299.2700000000002</v>
      </c>
      <c r="G12" s="9">
        <v>369.27</v>
      </c>
      <c r="H12" s="48">
        <v>252.74</v>
      </c>
      <c r="I12" s="49">
        <v>190.38</v>
      </c>
      <c r="J12" s="44">
        <v>62.36</v>
      </c>
      <c r="K12" s="145">
        <f t="shared" si="0"/>
        <v>25.98</v>
      </c>
      <c r="L12" s="48">
        <v>62.37</v>
      </c>
      <c r="M12" s="48">
        <v>68.38</v>
      </c>
      <c r="N12" s="48">
        <v>89.17</v>
      </c>
      <c r="O12" s="50">
        <v>12.99</v>
      </c>
      <c r="P12" s="46">
        <f t="shared" si="1"/>
        <v>2180.17</v>
      </c>
    </row>
    <row r="13" spans="1:16" ht="15.75" thickBot="1">
      <c r="A13" s="7" t="s">
        <v>17</v>
      </c>
      <c r="B13" s="8" t="s">
        <v>9</v>
      </c>
      <c r="C13" s="9">
        <v>111060.01</v>
      </c>
      <c r="D13" s="9" t="s">
        <v>10</v>
      </c>
      <c r="E13" s="10">
        <v>148080</v>
      </c>
      <c r="F13" s="47">
        <v>1539.3300000000002</v>
      </c>
      <c r="G13" s="9">
        <v>437.5</v>
      </c>
      <c r="H13" s="48">
        <v>299.43</v>
      </c>
      <c r="I13" s="49">
        <v>225.55</v>
      </c>
      <c r="J13" s="44">
        <v>73.88</v>
      </c>
      <c r="K13" s="145">
        <f t="shared" si="0"/>
        <v>30.78</v>
      </c>
      <c r="L13" s="48">
        <v>73.89</v>
      </c>
      <c r="M13" s="48">
        <v>81.02</v>
      </c>
      <c r="N13" s="48">
        <v>105.65</v>
      </c>
      <c r="O13" s="50">
        <v>15.39</v>
      </c>
      <c r="P13" s="46">
        <f t="shared" si="1"/>
        <v>2582.9900000000002</v>
      </c>
    </row>
    <row r="14" spans="1:16" ht="15.75" thickBot="1">
      <c r="A14" s="7" t="s">
        <v>18</v>
      </c>
      <c r="B14" s="8" t="s">
        <v>9</v>
      </c>
      <c r="C14" s="9">
        <v>148080.01</v>
      </c>
      <c r="D14" s="9" t="s">
        <v>10</v>
      </c>
      <c r="E14" s="10">
        <v>185100</v>
      </c>
      <c r="F14" s="47">
        <v>1744.16</v>
      </c>
      <c r="G14" s="9">
        <v>495.71</v>
      </c>
      <c r="H14" s="48">
        <v>339.28</v>
      </c>
      <c r="I14" s="49">
        <v>255.57</v>
      </c>
      <c r="J14" s="44">
        <v>83.71</v>
      </c>
      <c r="K14" s="145">
        <f t="shared" si="0"/>
        <v>34.880000000000003</v>
      </c>
      <c r="L14" s="48">
        <v>83.72</v>
      </c>
      <c r="M14" s="48">
        <v>91.8</v>
      </c>
      <c r="N14" s="48">
        <v>119.7</v>
      </c>
      <c r="O14" s="50">
        <v>17.440000000000001</v>
      </c>
      <c r="P14" s="46">
        <f t="shared" si="1"/>
        <v>2926.6899999999996</v>
      </c>
    </row>
    <row r="15" spans="1:16" ht="15.75" thickBot="1">
      <c r="A15" s="7" t="s">
        <v>19</v>
      </c>
      <c r="B15" s="8" t="s">
        <v>9</v>
      </c>
      <c r="C15" s="9">
        <v>185100.01</v>
      </c>
      <c r="D15" s="9" t="s">
        <v>10</v>
      </c>
      <c r="E15" s="10">
        <v>222120</v>
      </c>
      <c r="F15" s="47">
        <v>1951.27</v>
      </c>
      <c r="G15" s="9">
        <v>554.57000000000005</v>
      </c>
      <c r="H15" s="48">
        <v>379.57000000000005</v>
      </c>
      <c r="I15" s="49">
        <v>285.91000000000003</v>
      </c>
      <c r="J15" s="44">
        <v>93.66</v>
      </c>
      <c r="K15" s="145">
        <f t="shared" si="0"/>
        <v>39.020000000000003</v>
      </c>
      <c r="L15" s="48">
        <v>93.66</v>
      </c>
      <c r="M15" s="48">
        <v>102.7</v>
      </c>
      <c r="N15" s="48">
        <v>133.91999999999999</v>
      </c>
      <c r="O15" s="50">
        <v>19.510000000000002</v>
      </c>
      <c r="P15" s="46">
        <f t="shared" si="1"/>
        <v>3274.2200000000003</v>
      </c>
    </row>
    <row r="16" spans="1:16" ht="15.75" thickBot="1">
      <c r="A16" s="7" t="s">
        <v>20</v>
      </c>
      <c r="B16" s="8" t="s">
        <v>9</v>
      </c>
      <c r="C16" s="9">
        <v>222120.01</v>
      </c>
      <c r="D16" s="9" t="s">
        <v>10</v>
      </c>
      <c r="E16" s="10">
        <v>259140</v>
      </c>
      <c r="F16" s="47">
        <v>2189</v>
      </c>
      <c r="G16" s="9">
        <v>622.14</v>
      </c>
      <c r="H16" s="48">
        <v>425.82</v>
      </c>
      <c r="I16" s="49">
        <v>320.75</v>
      </c>
      <c r="J16" s="44">
        <v>105.07</v>
      </c>
      <c r="K16" s="145">
        <f t="shared" si="0"/>
        <v>43.78</v>
      </c>
      <c r="L16" s="48">
        <v>105.07</v>
      </c>
      <c r="M16" s="48">
        <v>115.21</v>
      </c>
      <c r="N16" s="48">
        <v>150.22999999999999</v>
      </c>
      <c r="O16" s="50">
        <v>21.89</v>
      </c>
      <c r="P16" s="46">
        <f t="shared" si="1"/>
        <v>3673.1400000000003</v>
      </c>
    </row>
    <row r="17" spans="1:16" ht="15.75" thickBot="1">
      <c r="A17" s="7" t="s">
        <v>21</v>
      </c>
      <c r="B17" s="8" t="s">
        <v>9</v>
      </c>
      <c r="C17" s="9">
        <v>259140.01</v>
      </c>
      <c r="D17" s="9" t="s">
        <v>10</v>
      </c>
      <c r="E17" s="10">
        <v>296160</v>
      </c>
      <c r="F17" s="47">
        <v>2396.16</v>
      </c>
      <c r="G17" s="9">
        <v>681.01</v>
      </c>
      <c r="H17" s="48">
        <v>466.11</v>
      </c>
      <c r="I17" s="49">
        <v>351.1</v>
      </c>
      <c r="J17" s="44">
        <v>115.01</v>
      </c>
      <c r="K17" s="145">
        <f t="shared" si="0"/>
        <v>47.92</v>
      </c>
      <c r="L17" s="48">
        <v>115.02</v>
      </c>
      <c r="M17" s="48">
        <v>126.11</v>
      </c>
      <c r="N17" s="48">
        <v>164.45</v>
      </c>
      <c r="O17" s="50">
        <v>23.96</v>
      </c>
      <c r="P17" s="46">
        <f t="shared" si="1"/>
        <v>4020.7400000000002</v>
      </c>
    </row>
    <row r="18" spans="1:16" ht="15.75" thickBot="1">
      <c r="A18" s="7" t="s">
        <v>22</v>
      </c>
      <c r="B18" s="8" t="s">
        <v>9</v>
      </c>
      <c r="C18" s="9">
        <v>296160.01</v>
      </c>
      <c r="D18" s="9" t="s">
        <v>10</v>
      </c>
      <c r="E18" s="10">
        <v>318116</v>
      </c>
      <c r="F18" s="47">
        <v>2636.2099999999996</v>
      </c>
      <c r="G18" s="9">
        <v>749.24</v>
      </c>
      <c r="H18" s="48">
        <v>512.80999999999995</v>
      </c>
      <c r="I18" s="49">
        <v>386.28</v>
      </c>
      <c r="J18" s="44">
        <v>126.53</v>
      </c>
      <c r="K18" s="145">
        <f t="shared" si="0"/>
        <v>52.72</v>
      </c>
      <c r="L18" s="48">
        <v>126.54</v>
      </c>
      <c r="M18" s="48">
        <v>138.75</v>
      </c>
      <c r="N18" s="48">
        <v>180.93</v>
      </c>
      <c r="O18" s="50">
        <v>26.36</v>
      </c>
      <c r="P18" s="46">
        <f t="shared" si="1"/>
        <v>4423.5599999999995</v>
      </c>
    </row>
    <row r="19" spans="1:16" ht="15.75" thickBot="1">
      <c r="A19" s="7" t="s">
        <v>23</v>
      </c>
      <c r="B19" s="8" t="s">
        <v>9</v>
      </c>
      <c r="C19" s="9">
        <v>318116.01</v>
      </c>
      <c r="D19" s="9" t="s">
        <v>10</v>
      </c>
      <c r="E19" s="10">
        <v>370200</v>
      </c>
      <c r="F19" s="47">
        <v>2805.6800000000007</v>
      </c>
      <c r="G19" s="9">
        <v>797.41</v>
      </c>
      <c r="H19" s="48">
        <v>545.78</v>
      </c>
      <c r="I19" s="49">
        <v>411.11</v>
      </c>
      <c r="J19" s="44">
        <v>134.66999999999999</v>
      </c>
      <c r="K19" s="145">
        <f t="shared" si="0"/>
        <v>56.11</v>
      </c>
      <c r="L19" s="48">
        <v>134.66999999999999</v>
      </c>
      <c r="M19" s="48">
        <v>147.66999999999999</v>
      </c>
      <c r="N19" s="48">
        <v>192.56</v>
      </c>
      <c r="O19" s="50">
        <v>28.06</v>
      </c>
      <c r="P19" s="46">
        <f t="shared" si="1"/>
        <v>4707.9400000000014</v>
      </c>
    </row>
    <row r="20" spans="1:16" ht="15.75" thickBot="1">
      <c r="A20" s="7" t="s">
        <v>24</v>
      </c>
      <c r="B20" s="8" t="s">
        <v>9</v>
      </c>
      <c r="C20" s="9">
        <v>370200.01</v>
      </c>
      <c r="D20" s="9" t="s">
        <v>10</v>
      </c>
      <c r="E20" s="10">
        <v>740400</v>
      </c>
      <c r="F20" s="47">
        <v>3114.03</v>
      </c>
      <c r="G20" s="9">
        <v>885.04</v>
      </c>
      <c r="H20" s="48">
        <v>605.76</v>
      </c>
      <c r="I20" s="49">
        <v>456.29</v>
      </c>
      <c r="J20" s="44">
        <v>149.47</v>
      </c>
      <c r="K20" s="145">
        <f t="shared" si="0"/>
        <v>62.28</v>
      </c>
      <c r="L20" s="48">
        <v>149.47</v>
      </c>
      <c r="M20" s="48">
        <v>163.9</v>
      </c>
      <c r="N20" s="48">
        <v>213.72</v>
      </c>
      <c r="O20" s="50">
        <v>31.14</v>
      </c>
      <c r="P20" s="46">
        <f t="shared" si="1"/>
        <v>5225.34</v>
      </c>
    </row>
    <row r="21" spans="1:16" ht="15.75" thickBot="1">
      <c r="A21" s="7" t="s">
        <v>25</v>
      </c>
      <c r="B21" s="8" t="s">
        <v>9</v>
      </c>
      <c r="C21" s="9">
        <v>740400.01</v>
      </c>
      <c r="D21" s="9" t="s">
        <v>10</v>
      </c>
      <c r="E21" s="10">
        <v>1110600</v>
      </c>
      <c r="F21" s="47">
        <v>3457.69</v>
      </c>
      <c r="G21" s="9">
        <v>982.7</v>
      </c>
      <c r="H21" s="48">
        <v>672.6</v>
      </c>
      <c r="I21" s="49">
        <v>506.64</v>
      </c>
      <c r="J21" s="44">
        <v>165.96</v>
      </c>
      <c r="K21" s="145">
        <f t="shared" si="0"/>
        <v>69.150000000000006</v>
      </c>
      <c r="L21" s="48">
        <v>165.97</v>
      </c>
      <c r="M21" s="48">
        <v>181.98</v>
      </c>
      <c r="N21" s="48">
        <v>237.31</v>
      </c>
      <c r="O21" s="50">
        <v>34.58</v>
      </c>
      <c r="P21" s="46">
        <f t="shared" si="1"/>
        <v>5801.9800000000005</v>
      </c>
    </row>
    <row r="22" spans="1:16" ht="15.75" thickBot="1">
      <c r="A22" s="7" t="s">
        <v>26</v>
      </c>
      <c r="B22" s="8" t="s">
        <v>9</v>
      </c>
      <c r="C22" s="9">
        <v>1110600.01</v>
      </c>
      <c r="D22" s="9" t="s">
        <v>10</v>
      </c>
      <c r="E22" s="10">
        <v>1480800</v>
      </c>
      <c r="F22" s="47">
        <v>3834.2900000000004</v>
      </c>
      <c r="G22" s="9">
        <v>1089.74</v>
      </c>
      <c r="H22" s="48">
        <v>745.86</v>
      </c>
      <c r="I22" s="49">
        <v>561.82000000000005</v>
      </c>
      <c r="J22" s="44">
        <v>184.04</v>
      </c>
      <c r="K22" s="145">
        <f t="shared" si="0"/>
        <v>76.680000000000007</v>
      </c>
      <c r="L22" s="48">
        <v>184.05</v>
      </c>
      <c r="M22" s="48">
        <v>201.8</v>
      </c>
      <c r="N22" s="48">
        <v>263.14999999999998</v>
      </c>
      <c r="O22" s="50">
        <v>38.340000000000003</v>
      </c>
      <c r="P22" s="46">
        <f t="shared" si="1"/>
        <v>6433.9100000000008</v>
      </c>
    </row>
    <row r="23" spans="1:16" ht="15.75" thickBot="1">
      <c r="A23" s="7" t="s">
        <v>27</v>
      </c>
      <c r="B23" s="8" t="s">
        <v>9</v>
      </c>
      <c r="C23" s="9">
        <v>1480800.01</v>
      </c>
      <c r="D23" s="9" t="s">
        <v>10</v>
      </c>
      <c r="E23" s="10">
        <v>2259613</v>
      </c>
      <c r="F23" s="47">
        <v>4236.76</v>
      </c>
      <c r="G23" s="9">
        <v>1204.1400000000001</v>
      </c>
      <c r="H23" s="48">
        <v>824.16</v>
      </c>
      <c r="I23" s="49">
        <v>620.79999999999995</v>
      </c>
      <c r="J23" s="44">
        <v>203.36</v>
      </c>
      <c r="K23" s="145">
        <f t="shared" si="0"/>
        <v>84.73</v>
      </c>
      <c r="L23" s="48">
        <v>203.37</v>
      </c>
      <c r="M23" s="48">
        <v>222.99</v>
      </c>
      <c r="N23" s="48">
        <v>290.77999999999997</v>
      </c>
      <c r="O23" s="50">
        <v>42.37</v>
      </c>
      <c r="P23" s="46">
        <f t="shared" si="1"/>
        <v>7109.2999999999993</v>
      </c>
    </row>
    <row r="24" spans="1:16" ht="15.75" thickBot="1">
      <c r="A24" s="7" t="s">
        <v>28</v>
      </c>
      <c r="B24" s="8" t="s">
        <v>9</v>
      </c>
      <c r="C24" s="9">
        <v>2259613.0099999998</v>
      </c>
      <c r="D24" s="9" t="s">
        <v>10</v>
      </c>
      <c r="E24" s="10">
        <v>3766022</v>
      </c>
      <c r="F24" s="47">
        <v>5884.43</v>
      </c>
      <c r="G24" s="9">
        <v>1672.42</v>
      </c>
      <c r="H24" s="48">
        <v>1144.67</v>
      </c>
      <c r="I24" s="49">
        <v>862.22</v>
      </c>
      <c r="J24" s="44">
        <v>282.45</v>
      </c>
      <c r="K24" s="145">
        <f t="shared" si="0"/>
        <v>117.68</v>
      </c>
      <c r="L24" s="48">
        <v>282.45</v>
      </c>
      <c r="M24" s="48">
        <v>309.70999999999998</v>
      </c>
      <c r="N24" s="48">
        <v>403.86</v>
      </c>
      <c r="O24" s="50">
        <v>58.84</v>
      </c>
      <c r="P24" s="46">
        <f t="shared" si="1"/>
        <v>9874.0600000000013</v>
      </c>
    </row>
    <row r="25" spans="1:16" ht="15.75" thickBot="1">
      <c r="A25" s="7" t="s">
        <v>29</v>
      </c>
      <c r="B25" s="8" t="s">
        <v>9</v>
      </c>
      <c r="C25" s="9">
        <v>3766022.01</v>
      </c>
      <c r="D25" s="9" t="s">
        <v>10</v>
      </c>
      <c r="E25" s="10">
        <v>5649034</v>
      </c>
      <c r="F25" s="47">
        <v>7649.73</v>
      </c>
      <c r="G25" s="9">
        <v>2174.13</v>
      </c>
      <c r="H25" s="48">
        <v>1488.0700000000002</v>
      </c>
      <c r="I25" s="49">
        <v>1120.8900000000001</v>
      </c>
      <c r="J25" s="44">
        <v>367.18</v>
      </c>
      <c r="K25" s="145">
        <f t="shared" si="0"/>
        <v>152.99</v>
      </c>
      <c r="L25" s="48">
        <v>367.19</v>
      </c>
      <c r="M25" s="48">
        <v>402.62</v>
      </c>
      <c r="N25" s="48">
        <v>525.01</v>
      </c>
      <c r="O25" s="50">
        <v>76.5</v>
      </c>
      <c r="P25" s="46">
        <f t="shared" si="1"/>
        <v>12836.240000000002</v>
      </c>
    </row>
    <row r="26" spans="1:16" ht="15.75" thickBot="1">
      <c r="A26" s="7" t="s">
        <v>30</v>
      </c>
      <c r="B26" s="8" t="s">
        <v>9</v>
      </c>
      <c r="C26" s="9">
        <v>5649034.0099999998</v>
      </c>
      <c r="D26" s="9" t="s">
        <v>10</v>
      </c>
      <c r="E26" s="10">
        <v>7532045</v>
      </c>
      <c r="F26" s="47">
        <v>9415.08</v>
      </c>
      <c r="G26" s="9">
        <v>2675.87</v>
      </c>
      <c r="H26" s="48">
        <v>1831.48</v>
      </c>
      <c r="I26" s="49">
        <v>1379.56</v>
      </c>
      <c r="J26" s="44">
        <v>451.92</v>
      </c>
      <c r="K26" s="145">
        <f t="shared" si="0"/>
        <v>188.3</v>
      </c>
      <c r="L26" s="48">
        <v>451.92</v>
      </c>
      <c r="M26" s="48">
        <v>495.53</v>
      </c>
      <c r="N26" s="48">
        <v>646.16999999999996</v>
      </c>
      <c r="O26" s="50">
        <v>94.15</v>
      </c>
      <c r="P26" s="46">
        <f t="shared" si="1"/>
        <v>15798.5</v>
      </c>
    </row>
    <row r="27" spans="1:16" ht="15.75" thickBot="1">
      <c r="A27" s="7" t="s">
        <v>31</v>
      </c>
      <c r="B27" s="8" t="s">
        <v>9</v>
      </c>
      <c r="C27" s="9">
        <v>7532045.0099999998</v>
      </c>
      <c r="D27" s="9" t="s">
        <v>10</v>
      </c>
      <c r="E27" s="10">
        <v>9415056</v>
      </c>
      <c r="F27" s="47">
        <v>11180.38</v>
      </c>
      <c r="G27" s="9">
        <v>3177.58</v>
      </c>
      <c r="H27" s="48">
        <v>2174.87</v>
      </c>
      <c r="I27" s="49">
        <v>1638.22</v>
      </c>
      <c r="J27" s="44">
        <v>536.65</v>
      </c>
      <c r="K27" s="145">
        <f t="shared" si="0"/>
        <v>223.6</v>
      </c>
      <c r="L27" s="48">
        <v>536.66</v>
      </c>
      <c r="M27" s="48">
        <v>588.44000000000005</v>
      </c>
      <c r="N27" s="48">
        <v>767.33</v>
      </c>
      <c r="O27" s="50">
        <v>111.8</v>
      </c>
      <c r="P27" s="46">
        <f t="shared" si="1"/>
        <v>18760.659999999996</v>
      </c>
    </row>
    <row r="28" spans="1:16" ht="15.75" thickBot="1">
      <c r="A28" s="7" t="s">
        <v>32</v>
      </c>
      <c r="B28" s="8" t="s">
        <v>9</v>
      </c>
      <c r="C28" s="9">
        <v>9415056.0099999998</v>
      </c>
      <c r="D28" s="9" t="s">
        <v>10</v>
      </c>
      <c r="E28" s="10">
        <v>11298067</v>
      </c>
      <c r="F28" s="47">
        <v>12945.689999999999</v>
      </c>
      <c r="G28" s="9">
        <v>3679.3</v>
      </c>
      <c r="H28" s="48">
        <v>2518.27</v>
      </c>
      <c r="I28" s="49">
        <v>1896.88</v>
      </c>
      <c r="J28" s="44">
        <v>621.39</v>
      </c>
      <c r="K28" s="145">
        <f t="shared" si="0"/>
        <v>258.91000000000003</v>
      </c>
      <c r="L28" s="48">
        <v>621.39</v>
      </c>
      <c r="M28" s="48">
        <v>681.35</v>
      </c>
      <c r="N28" s="48">
        <v>888.48</v>
      </c>
      <c r="O28" s="50">
        <v>129.46</v>
      </c>
      <c r="P28" s="46">
        <f t="shared" si="1"/>
        <v>21722.849999999995</v>
      </c>
    </row>
    <row r="29" spans="1:16" ht="15.75" thickBot="1">
      <c r="A29" s="7" t="s">
        <v>33</v>
      </c>
      <c r="B29" s="8" t="s">
        <v>9</v>
      </c>
      <c r="C29" s="9">
        <v>11298067.01</v>
      </c>
      <c r="D29" s="9" t="s">
        <v>10</v>
      </c>
      <c r="E29" s="10">
        <v>13181078</v>
      </c>
      <c r="F29" s="47">
        <v>14711.03</v>
      </c>
      <c r="G29" s="9">
        <v>4181.03</v>
      </c>
      <c r="H29" s="48">
        <v>2861.67</v>
      </c>
      <c r="I29" s="49">
        <v>2155.5500000000002</v>
      </c>
      <c r="J29" s="44">
        <v>706.12</v>
      </c>
      <c r="K29" s="145">
        <f t="shared" si="0"/>
        <v>294.22000000000003</v>
      </c>
      <c r="L29" s="48">
        <v>706.13</v>
      </c>
      <c r="M29" s="48">
        <v>774.26</v>
      </c>
      <c r="N29" s="48">
        <v>1009.64</v>
      </c>
      <c r="O29" s="50">
        <v>147.11000000000001</v>
      </c>
      <c r="P29" s="46">
        <f t="shared" si="1"/>
        <v>24685.090000000004</v>
      </c>
    </row>
    <row r="30" spans="1:16" ht="15.75" thickBot="1">
      <c r="A30" s="7" t="s">
        <v>34</v>
      </c>
      <c r="B30" s="8" t="s">
        <v>9</v>
      </c>
      <c r="C30" s="9">
        <v>13181078.01</v>
      </c>
      <c r="D30" s="9" t="s">
        <v>10</v>
      </c>
      <c r="E30" s="10">
        <v>15064090</v>
      </c>
      <c r="F30" s="47">
        <v>16476.32</v>
      </c>
      <c r="G30" s="9">
        <v>4682.75</v>
      </c>
      <c r="H30" s="48">
        <v>3205.08</v>
      </c>
      <c r="I30" s="49">
        <v>2414.2199999999998</v>
      </c>
      <c r="J30" s="44">
        <v>790.86</v>
      </c>
      <c r="K30" s="145">
        <f t="shared" si="0"/>
        <v>329.52</v>
      </c>
      <c r="L30" s="48">
        <v>790.86</v>
      </c>
      <c r="M30" s="48">
        <v>867.17</v>
      </c>
      <c r="N30" s="48">
        <v>1130.8</v>
      </c>
      <c r="O30" s="50">
        <v>164.76</v>
      </c>
      <c r="P30" s="46">
        <f t="shared" si="1"/>
        <v>27647.26</v>
      </c>
    </row>
    <row r="31" spans="1:16" ht="15.75" thickBot="1">
      <c r="A31" s="7" t="s">
        <v>35</v>
      </c>
      <c r="B31" s="8" t="s">
        <v>9</v>
      </c>
      <c r="C31" s="9">
        <v>15064090.01</v>
      </c>
      <c r="D31" s="9" t="s">
        <v>10</v>
      </c>
      <c r="E31" s="10">
        <v>16947101</v>
      </c>
      <c r="F31" s="47">
        <v>18241.650000000001</v>
      </c>
      <c r="G31" s="9">
        <v>5184.47</v>
      </c>
      <c r="H31" s="48">
        <v>3548.4700000000003</v>
      </c>
      <c r="I31" s="49">
        <v>2672.88</v>
      </c>
      <c r="J31" s="44">
        <v>875.59</v>
      </c>
      <c r="K31" s="145">
        <f t="shared" si="0"/>
        <v>364.83</v>
      </c>
      <c r="L31" s="48">
        <v>875.6</v>
      </c>
      <c r="M31" s="48">
        <v>960.09</v>
      </c>
      <c r="N31" s="48">
        <v>1251.95</v>
      </c>
      <c r="O31" s="50">
        <v>182.42</v>
      </c>
      <c r="P31" s="46">
        <f t="shared" si="1"/>
        <v>30609.480000000003</v>
      </c>
    </row>
    <row r="32" spans="1:16" ht="15.75" thickBot="1">
      <c r="A32" s="7" t="s">
        <v>36</v>
      </c>
      <c r="B32" s="8" t="s">
        <v>9</v>
      </c>
      <c r="C32" s="9">
        <v>16947101.010000002</v>
      </c>
      <c r="D32" s="9" t="s">
        <v>10</v>
      </c>
      <c r="E32" s="10">
        <v>18830111</v>
      </c>
      <c r="F32" s="47">
        <v>20007.02</v>
      </c>
      <c r="G32" s="9">
        <v>5686.21</v>
      </c>
      <c r="H32" s="48">
        <v>3891.88</v>
      </c>
      <c r="I32" s="49">
        <v>2931.55</v>
      </c>
      <c r="J32" s="44">
        <v>960.33</v>
      </c>
      <c r="K32" s="145">
        <f t="shared" si="0"/>
        <v>400.14</v>
      </c>
      <c r="L32" s="48">
        <v>960.34</v>
      </c>
      <c r="M32" s="48">
        <v>1053</v>
      </c>
      <c r="N32" s="48">
        <v>1373.11</v>
      </c>
      <c r="O32" s="50">
        <v>200.07</v>
      </c>
      <c r="P32" s="46">
        <f t="shared" si="1"/>
        <v>33571.769999999997</v>
      </c>
    </row>
    <row r="33" spans="1:16" ht="15.75" thickBot="1">
      <c r="A33" s="7" t="s">
        <v>37</v>
      </c>
      <c r="B33" s="8" t="s">
        <v>9</v>
      </c>
      <c r="C33" s="9">
        <v>18830111.010000002</v>
      </c>
      <c r="D33" s="9" t="s">
        <v>10</v>
      </c>
      <c r="E33" s="10">
        <v>22596134</v>
      </c>
      <c r="F33" s="47">
        <v>23537.66</v>
      </c>
      <c r="G33" s="9">
        <v>6689.65</v>
      </c>
      <c r="H33" s="48">
        <v>4578.6899999999996</v>
      </c>
      <c r="I33" s="49">
        <v>3448.89</v>
      </c>
      <c r="J33" s="44">
        <v>1129.8</v>
      </c>
      <c r="K33" s="145">
        <f t="shared" si="0"/>
        <v>470.75</v>
      </c>
      <c r="L33" s="48">
        <v>1129.81</v>
      </c>
      <c r="M33" s="48">
        <v>1238.82</v>
      </c>
      <c r="N33" s="48">
        <v>1615.43</v>
      </c>
      <c r="O33" s="50">
        <v>235.38</v>
      </c>
      <c r="P33" s="46">
        <f t="shared" si="1"/>
        <v>39496.189999999995</v>
      </c>
    </row>
    <row r="34" spans="1:16" ht="15.75" thickBot="1">
      <c r="A34" s="7" t="s">
        <v>38</v>
      </c>
      <c r="B34" s="8" t="s">
        <v>9</v>
      </c>
      <c r="C34" s="9">
        <v>22596134.010000002</v>
      </c>
      <c r="D34" s="9" t="s">
        <v>10</v>
      </c>
      <c r="E34" s="10">
        <v>26362157</v>
      </c>
      <c r="F34" s="47">
        <v>27068.280000000006</v>
      </c>
      <c r="G34" s="9">
        <v>7693.09</v>
      </c>
      <c r="H34" s="48">
        <v>5265.49</v>
      </c>
      <c r="I34" s="49">
        <v>3966.22</v>
      </c>
      <c r="J34" s="44">
        <v>1299.27</v>
      </c>
      <c r="K34" s="145">
        <f t="shared" si="0"/>
        <v>541.36</v>
      </c>
      <c r="L34" s="48">
        <v>1299.28</v>
      </c>
      <c r="M34" s="48">
        <v>1424.65</v>
      </c>
      <c r="N34" s="48">
        <v>1857.74</v>
      </c>
      <c r="O34" s="50">
        <v>270.68</v>
      </c>
      <c r="P34" s="46">
        <f t="shared" si="1"/>
        <v>45420.570000000007</v>
      </c>
    </row>
    <row r="35" spans="1:16" ht="15.75" thickBot="1">
      <c r="A35" s="7" t="s">
        <v>39</v>
      </c>
      <c r="B35" s="8" t="s">
        <v>9</v>
      </c>
      <c r="C35" s="9">
        <v>26362157.010000002</v>
      </c>
      <c r="D35" s="9" t="s">
        <v>10</v>
      </c>
      <c r="E35" s="10">
        <v>30128179</v>
      </c>
      <c r="F35" s="47">
        <v>30598.93</v>
      </c>
      <c r="G35" s="9">
        <v>8696.5400000000009</v>
      </c>
      <c r="H35" s="48">
        <v>5952.29</v>
      </c>
      <c r="I35" s="49">
        <v>4483.55</v>
      </c>
      <c r="J35" s="44">
        <v>1468.74</v>
      </c>
      <c r="K35" s="145">
        <f t="shared" si="0"/>
        <v>611.97</v>
      </c>
      <c r="L35" s="48">
        <v>1468.75</v>
      </c>
      <c r="M35" s="48">
        <v>1610.47</v>
      </c>
      <c r="N35" s="48">
        <v>2100.0500000000002</v>
      </c>
      <c r="O35" s="50">
        <v>305.99</v>
      </c>
      <c r="P35" s="46">
        <f t="shared" si="1"/>
        <v>51344.990000000005</v>
      </c>
    </row>
    <row r="36" spans="1:16" ht="15.75" thickBot="1">
      <c r="A36" s="7" t="s">
        <v>40</v>
      </c>
      <c r="B36" s="8" t="s">
        <v>9</v>
      </c>
      <c r="C36" s="9">
        <v>30128179.010000002</v>
      </c>
      <c r="D36" s="9" t="s">
        <v>10</v>
      </c>
      <c r="E36" s="10">
        <v>33894201</v>
      </c>
      <c r="F36" s="47">
        <v>34129.56</v>
      </c>
      <c r="G36" s="9">
        <v>9699.98</v>
      </c>
      <c r="H36" s="48">
        <v>6639.09</v>
      </c>
      <c r="I36" s="49">
        <v>5000.88</v>
      </c>
      <c r="J36" s="44">
        <v>1638.21</v>
      </c>
      <c r="K36" s="145">
        <f t="shared" si="0"/>
        <v>682.59</v>
      </c>
      <c r="L36" s="48">
        <v>1638.22</v>
      </c>
      <c r="M36" s="48">
        <v>1796.29</v>
      </c>
      <c r="N36" s="48">
        <v>2342.36</v>
      </c>
      <c r="O36" s="50">
        <v>341.3</v>
      </c>
      <c r="P36" s="46">
        <f t="shared" si="1"/>
        <v>57269.389999999992</v>
      </c>
    </row>
    <row r="37" spans="1:16" ht="15.75" thickBot="1">
      <c r="A37" s="11" t="s">
        <v>41</v>
      </c>
      <c r="B37" s="12" t="s">
        <v>9</v>
      </c>
      <c r="C37" s="13">
        <v>33894201.009999998</v>
      </c>
      <c r="D37" s="13" t="s">
        <v>10</v>
      </c>
      <c r="E37" s="14">
        <v>0</v>
      </c>
      <c r="F37" s="51">
        <v>37660.25</v>
      </c>
      <c r="G37" s="52">
        <v>10703.44</v>
      </c>
      <c r="H37" s="28">
        <v>7325.91</v>
      </c>
      <c r="I37" s="53">
        <v>5518.22</v>
      </c>
      <c r="J37" s="54">
        <v>1807.69</v>
      </c>
      <c r="K37" s="145">
        <f t="shared" si="0"/>
        <v>753.2</v>
      </c>
      <c r="L37" s="52">
        <v>1807.69</v>
      </c>
      <c r="M37" s="52">
        <v>1982.12</v>
      </c>
      <c r="N37" s="55">
        <v>2584.6799999999998</v>
      </c>
      <c r="O37" s="56">
        <v>376.6</v>
      </c>
      <c r="P37" s="46">
        <f t="shared" si="1"/>
        <v>63193.890000000007</v>
      </c>
    </row>
    <row r="38" spans="1:16" ht="15.75" thickBot="1">
      <c r="A38" s="103" t="s">
        <v>42</v>
      </c>
      <c r="B38" s="104"/>
      <c r="C38" s="104"/>
      <c r="D38" s="104"/>
      <c r="E38" s="104"/>
      <c r="F38" s="104"/>
      <c r="G38" s="104"/>
      <c r="H38" s="104"/>
      <c r="I38" s="104"/>
      <c r="J38" s="104"/>
      <c r="K38" s="104"/>
      <c r="L38" s="104"/>
      <c r="M38" s="104"/>
      <c r="N38" s="104"/>
      <c r="O38" s="104"/>
      <c r="P38" s="105"/>
    </row>
    <row r="39" spans="1:16" ht="15.75" thickBot="1">
      <c r="A39" s="57"/>
      <c r="B39" s="57"/>
      <c r="C39" s="57"/>
      <c r="D39" s="57"/>
      <c r="E39" s="57"/>
      <c r="F39" s="57"/>
      <c r="G39" s="57"/>
      <c r="H39" s="57"/>
      <c r="I39" s="57"/>
      <c r="J39" s="57"/>
      <c r="K39" s="146"/>
      <c r="L39" s="57"/>
      <c r="M39" s="57"/>
      <c r="N39" s="57"/>
      <c r="O39" s="57"/>
      <c r="P39" s="57"/>
    </row>
    <row r="40" spans="1:16" ht="15.75" thickBot="1">
      <c r="A40" s="58" t="s">
        <v>43</v>
      </c>
      <c r="B40" s="106" t="s">
        <v>44</v>
      </c>
      <c r="C40" s="107"/>
      <c r="D40" s="107"/>
      <c r="E40" s="108"/>
      <c r="F40" s="59">
        <v>149.26999999999998</v>
      </c>
      <c r="G40" s="60">
        <v>42.42</v>
      </c>
      <c r="H40" s="16">
        <v>29.03</v>
      </c>
      <c r="I40" s="61">
        <v>21.87</v>
      </c>
      <c r="J40" s="62">
        <v>7.16</v>
      </c>
      <c r="K40" s="147">
        <f t="shared" ref="K40" si="2">ROUNDDOWN(F40*$G$1,2)</f>
        <v>2.98</v>
      </c>
      <c r="L40" s="16">
        <v>7.16</v>
      </c>
      <c r="M40" s="16">
        <v>7.86</v>
      </c>
      <c r="N40" s="16">
        <v>10.24</v>
      </c>
      <c r="O40" s="16">
        <v>1.49</v>
      </c>
      <c r="P40" s="46">
        <f t="shared" ref="P40:P87" si="3">F40+G40+H40+K40+L40+M40+N40+O40</f>
        <v>250.45000000000002</v>
      </c>
    </row>
    <row r="41" spans="1:16" ht="15.75" thickBot="1">
      <c r="A41" s="57"/>
      <c r="B41" s="57"/>
      <c r="C41" s="57"/>
      <c r="D41" s="57"/>
      <c r="E41" s="57"/>
      <c r="F41" s="57"/>
      <c r="G41" s="57"/>
      <c r="H41" s="57"/>
      <c r="I41" s="57"/>
      <c r="J41" s="57"/>
      <c r="K41" s="146"/>
      <c r="L41" s="57"/>
      <c r="M41" s="57"/>
      <c r="N41" s="57"/>
      <c r="O41" s="57"/>
      <c r="P41" s="46"/>
    </row>
    <row r="42" spans="1:16" ht="15.75" thickBot="1">
      <c r="A42" s="15" t="s">
        <v>45</v>
      </c>
      <c r="B42" s="109" t="s">
        <v>46</v>
      </c>
      <c r="C42" s="107"/>
      <c r="D42" s="107"/>
      <c r="E42" s="108"/>
      <c r="F42" s="59">
        <v>248.76999999999998</v>
      </c>
      <c r="G42" s="60">
        <v>70.7</v>
      </c>
      <c r="H42" s="16">
        <v>48.39</v>
      </c>
      <c r="I42" s="61">
        <v>36.450000000000003</v>
      </c>
      <c r="J42" s="62">
        <v>11.94</v>
      </c>
      <c r="K42" s="147">
        <f t="shared" ref="K42" si="4">ROUNDDOWN(F42*$G$1,2)</f>
        <v>4.97</v>
      </c>
      <c r="L42" s="16">
        <v>11.94</v>
      </c>
      <c r="M42" s="16">
        <v>13.09</v>
      </c>
      <c r="N42" s="16">
        <v>17.07</v>
      </c>
      <c r="O42" s="16">
        <v>2.4900000000000002</v>
      </c>
      <c r="P42" s="46">
        <f t="shared" si="3"/>
        <v>417.41999999999996</v>
      </c>
    </row>
    <row r="43" spans="1:16" ht="15.75" thickBot="1">
      <c r="A43" s="57"/>
      <c r="B43" s="57"/>
      <c r="C43" s="57"/>
      <c r="D43" s="57"/>
      <c r="E43" s="57"/>
      <c r="F43" s="57"/>
      <c r="G43" s="57"/>
      <c r="H43" s="57"/>
      <c r="I43" s="57"/>
      <c r="J43" s="57"/>
      <c r="K43" s="146"/>
      <c r="L43" s="57"/>
      <c r="M43" s="57"/>
      <c r="N43" s="57"/>
      <c r="O43" s="57"/>
      <c r="P43" s="46"/>
    </row>
    <row r="44" spans="1:16" ht="15.75" thickBot="1">
      <c r="A44" s="15" t="s">
        <v>47</v>
      </c>
      <c r="B44" s="109" t="s">
        <v>48</v>
      </c>
      <c r="C44" s="107"/>
      <c r="D44" s="107"/>
      <c r="E44" s="108"/>
      <c r="F44" s="59">
        <v>298.55</v>
      </c>
      <c r="G44" s="60">
        <v>84.85</v>
      </c>
      <c r="H44" s="16">
        <v>58.08</v>
      </c>
      <c r="I44" s="61">
        <v>43.75</v>
      </c>
      <c r="J44" s="62">
        <v>14.33</v>
      </c>
      <c r="K44" s="147">
        <f t="shared" ref="K44" si="5">ROUNDDOWN(F44*$G$1,2)</f>
        <v>5.97</v>
      </c>
      <c r="L44" s="16">
        <v>14.33</v>
      </c>
      <c r="M44" s="16">
        <v>15.71</v>
      </c>
      <c r="N44" s="16">
        <v>20.49</v>
      </c>
      <c r="O44" s="16">
        <v>2.99</v>
      </c>
      <c r="P44" s="6">
        <f t="shared" si="3"/>
        <v>500.96999999999997</v>
      </c>
    </row>
    <row r="45" spans="1:16" ht="15.75" thickBot="1">
      <c r="A45" s="63"/>
      <c r="B45" s="63"/>
      <c r="C45" s="63"/>
      <c r="D45" s="63"/>
      <c r="E45" s="63"/>
      <c r="F45" s="63"/>
      <c r="G45" s="63"/>
      <c r="H45" s="63"/>
      <c r="I45" s="63"/>
      <c r="J45" s="63"/>
      <c r="K45" s="148"/>
      <c r="L45" s="63"/>
      <c r="M45" s="63"/>
      <c r="N45" s="63"/>
      <c r="O45" s="63"/>
      <c r="P45" s="63"/>
    </row>
    <row r="46" spans="1:16">
      <c r="A46" s="17" t="s">
        <v>49</v>
      </c>
      <c r="B46" s="110" t="s">
        <v>50</v>
      </c>
      <c r="C46" s="111"/>
      <c r="D46" s="111"/>
      <c r="E46" s="111"/>
      <c r="F46" s="111"/>
      <c r="G46" s="111"/>
      <c r="H46" s="111"/>
      <c r="I46" s="111"/>
      <c r="J46" s="111"/>
      <c r="K46" s="111"/>
      <c r="L46" s="111"/>
      <c r="M46" s="111"/>
      <c r="N46" s="111"/>
      <c r="O46" s="111"/>
      <c r="P46" s="112"/>
    </row>
    <row r="47" spans="1:16">
      <c r="A47" s="64" t="s">
        <v>51</v>
      </c>
      <c r="B47" s="113" t="s">
        <v>52</v>
      </c>
      <c r="C47" s="114"/>
      <c r="D47" s="114"/>
      <c r="E47" s="115"/>
      <c r="F47" s="18" t="s">
        <v>53</v>
      </c>
      <c r="G47" s="18" t="s">
        <v>53</v>
      </c>
      <c r="H47" s="18" t="s">
        <v>53</v>
      </c>
      <c r="I47" s="65" t="s">
        <v>53</v>
      </c>
      <c r="J47" s="65" t="s">
        <v>53</v>
      </c>
      <c r="K47" s="149" t="s">
        <v>53</v>
      </c>
      <c r="L47" s="18" t="s">
        <v>53</v>
      </c>
      <c r="M47" s="18" t="s">
        <v>53</v>
      </c>
      <c r="N47" s="18" t="s">
        <v>53</v>
      </c>
      <c r="O47" s="18" t="s">
        <v>53</v>
      </c>
      <c r="P47" s="66" t="s">
        <v>53</v>
      </c>
    </row>
    <row r="48" spans="1:16" ht="15.75" thickBot="1">
      <c r="A48" s="19" t="s">
        <v>54</v>
      </c>
      <c r="B48" s="116" t="s">
        <v>115</v>
      </c>
      <c r="C48" s="117"/>
      <c r="D48" s="117"/>
      <c r="E48" s="117"/>
      <c r="F48" s="117"/>
      <c r="G48" s="117"/>
      <c r="H48" s="117"/>
      <c r="I48" s="117"/>
      <c r="J48" s="117"/>
      <c r="K48" s="117"/>
      <c r="L48" s="117"/>
      <c r="M48" s="117"/>
      <c r="N48" s="117"/>
      <c r="O48" s="117"/>
      <c r="P48" s="118"/>
    </row>
    <row r="49" spans="1:16" ht="15.75" thickBot="1">
      <c r="A49" s="20" t="s">
        <v>55</v>
      </c>
      <c r="B49" s="119" t="s">
        <v>56</v>
      </c>
      <c r="C49" s="120"/>
      <c r="D49" s="120"/>
      <c r="E49" s="121"/>
      <c r="F49" s="67">
        <v>70.63</v>
      </c>
      <c r="G49" s="67">
        <v>20.079999999999998</v>
      </c>
      <c r="H49" s="48">
        <v>13.74</v>
      </c>
      <c r="I49" s="68">
        <v>10.35</v>
      </c>
      <c r="J49" s="44">
        <v>3.39</v>
      </c>
      <c r="K49" s="150">
        <f t="shared" ref="K49:K51" si="6">ROUNDDOWN(F49*$G$1,2)</f>
        <v>1.41</v>
      </c>
      <c r="L49" s="67">
        <v>3.39</v>
      </c>
      <c r="M49" s="67">
        <v>3.72</v>
      </c>
      <c r="N49" s="69">
        <v>4.8499999999999996</v>
      </c>
      <c r="O49" s="10">
        <v>0.71</v>
      </c>
      <c r="P49" s="46">
        <f t="shared" si="3"/>
        <v>118.52999999999997</v>
      </c>
    </row>
    <row r="50" spans="1:16" ht="15.75" thickBot="1">
      <c r="A50" s="70" t="s">
        <v>57</v>
      </c>
      <c r="B50" s="94" t="s">
        <v>58</v>
      </c>
      <c r="C50" s="95"/>
      <c r="D50" s="95"/>
      <c r="E50" s="96"/>
      <c r="F50" s="48">
        <v>17.649999999999999</v>
      </c>
      <c r="G50" s="67">
        <v>5.0199999999999996</v>
      </c>
      <c r="H50" s="48">
        <v>3.4299999999999997</v>
      </c>
      <c r="I50" s="68">
        <v>2.59</v>
      </c>
      <c r="J50" s="44">
        <v>0.84</v>
      </c>
      <c r="K50" s="150">
        <f t="shared" si="6"/>
        <v>0.35</v>
      </c>
      <c r="L50" s="67">
        <v>0.85</v>
      </c>
      <c r="M50" s="67">
        <v>0.93</v>
      </c>
      <c r="N50" s="69">
        <v>1.21</v>
      </c>
      <c r="O50" s="10">
        <v>0.18</v>
      </c>
      <c r="P50" s="46">
        <f t="shared" si="3"/>
        <v>29.62</v>
      </c>
    </row>
    <row r="51" spans="1:16" ht="15.75" thickBot="1">
      <c r="A51" s="21" t="s">
        <v>59</v>
      </c>
      <c r="B51" s="122" t="s">
        <v>60</v>
      </c>
      <c r="C51" s="123"/>
      <c r="D51" s="123"/>
      <c r="E51" s="124"/>
      <c r="F51" s="71">
        <v>35.28</v>
      </c>
      <c r="G51" s="67">
        <v>10.029999999999999</v>
      </c>
      <c r="H51" s="48">
        <v>6.8599999999999994</v>
      </c>
      <c r="I51" s="68">
        <v>5.17</v>
      </c>
      <c r="J51" s="44">
        <v>1.69</v>
      </c>
      <c r="K51" s="150">
        <f t="shared" si="6"/>
        <v>0.7</v>
      </c>
      <c r="L51" s="67">
        <v>1.69</v>
      </c>
      <c r="M51" s="67">
        <v>1.86</v>
      </c>
      <c r="N51" s="69">
        <v>2.42</v>
      </c>
      <c r="O51" s="72">
        <v>0.35</v>
      </c>
      <c r="P51" s="46">
        <f t="shared" si="3"/>
        <v>59.190000000000005</v>
      </c>
    </row>
    <row r="52" spans="1:16" ht="15.75" thickBot="1">
      <c r="A52" s="22" t="s">
        <v>61</v>
      </c>
      <c r="B52" s="106" t="s">
        <v>116</v>
      </c>
      <c r="C52" s="107"/>
      <c r="D52" s="107"/>
      <c r="E52" s="107"/>
      <c r="F52" s="107"/>
      <c r="G52" s="107"/>
      <c r="H52" s="107"/>
      <c r="I52" s="107"/>
      <c r="J52" s="107"/>
      <c r="K52" s="107"/>
      <c r="L52" s="107"/>
      <c r="M52" s="107"/>
      <c r="N52" s="107"/>
      <c r="O52" s="107"/>
      <c r="P52" s="125"/>
    </row>
    <row r="53" spans="1:16" ht="15.75" thickBot="1">
      <c r="A53" s="20" t="s">
        <v>62</v>
      </c>
      <c r="B53" s="119" t="s">
        <v>56</v>
      </c>
      <c r="C53" s="120"/>
      <c r="D53" s="120"/>
      <c r="E53" s="121"/>
      <c r="F53" s="73">
        <v>94.170000000000016</v>
      </c>
      <c r="G53" s="67">
        <v>26.77</v>
      </c>
      <c r="H53" s="48">
        <v>18.32</v>
      </c>
      <c r="I53" s="68">
        <v>13.8</v>
      </c>
      <c r="J53" s="44">
        <v>4.5199999999999996</v>
      </c>
      <c r="K53" s="150">
        <f t="shared" ref="K53:K54" si="7">ROUNDDOWN(F53*$G$1,2)</f>
        <v>1.88</v>
      </c>
      <c r="L53" s="67">
        <v>4.5199999999999996</v>
      </c>
      <c r="M53" s="67">
        <v>4.96</v>
      </c>
      <c r="N53" s="69">
        <v>6.46</v>
      </c>
      <c r="O53" s="27">
        <v>0.94</v>
      </c>
      <c r="P53" s="46">
        <f t="shared" si="3"/>
        <v>158.02000000000004</v>
      </c>
    </row>
    <row r="54" spans="1:16" ht="15.75" thickBot="1">
      <c r="A54" s="21" t="s">
        <v>63</v>
      </c>
      <c r="B54" s="122" t="s">
        <v>58</v>
      </c>
      <c r="C54" s="123"/>
      <c r="D54" s="123"/>
      <c r="E54" s="124"/>
      <c r="F54" s="74">
        <v>23.56</v>
      </c>
      <c r="G54" s="67">
        <v>6.7</v>
      </c>
      <c r="H54" s="48">
        <v>4.58</v>
      </c>
      <c r="I54" s="68">
        <v>3.45</v>
      </c>
      <c r="J54" s="44">
        <v>1.1299999999999999</v>
      </c>
      <c r="K54" s="150">
        <f t="shared" si="7"/>
        <v>0.47</v>
      </c>
      <c r="L54" s="67">
        <v>1.1299999999999999</v>
      </c>
      <c r="M54" s="67">
        <v>1.24</v>
      </c>
      <c r="N54" s="69">
        <v>1.62</v>
      </c>
      <c r="O54" s="28">
        <v>0.24</v>
      </c>
      <c r="P54" s="46">
        <f t="shared" si="3"/>
        <v>39.54</v>
      </c>
    </row>
    <row r="55" spans="1:16" ht="15.75" thickBot="1">
      <c r="A55" s="23" t="s">
        <v>64</v>
      </c>
      <c r="B55" s="106" t="s">
        <v>117</v>
      </c>
      <c r="C55" s="107"/>
      <c r="D55" s="107"/>
      <c r="E55" s="107"/>
      <c r="F55" s="107"/>
      <c r="G55" s="107"/>
      <c r="H55" s="107"/>
      <c r="I55" s="107"/>
      <c r="J55" s="107"/>
      <c r="K55" s="107"/>
      <c r="L55" s="107"/>
      <c r="M55" s="107"/>
      <c r="N55" s="107"/>
      <c r="O55" s="107"/>
      <c r="P55" s="125"/>
    </row>
    <row r="56" spans="1:16" ht="15.75" thickBot="1">
      <c r="A56" s="20" t="s">
        <v>65</v>
      </c>
      <c r="B56" s="119" t="s">
        <v>56</v>
      </c>
      <c r="C56" s="120"/>
      <c r="D56" s="120"/>
      <c r="E56" s="121"/>
      <c r="F56" s="73">
        <v>188.3</v>
      </c>
      <c r="G56" s="67">
        <v>53.52</v>
      </c>
      <c r="H56" s="48">
        <v>36.619999999999997</v>
      </c>
      <c r="I56" s="68">
        <v>27.59</v>
      </c>
      <c r="J56" s="44">
        <v>9.0299999999999994</v>
      </c>
      <c r="K56" s="150">
        <f t="shared" ref="K56:K57" si="8">ROUNDDOWN(F56*$G$1,2)</f>
        <v>3.76</v>
      </c>
      <c r="L56" s="67">
        <v>9.0399999999999991</v>
      </c>
      <c r="M56" s="67">
        <v>9.91</v>
      </c>
      <c r="N56" s="69">
        <v>12.92</v>
      </c>
      <c r="O56" s="27">
        <v>1.88</v>
      </c>
      <c r="P56" s="46">
        <f t="shared" si="3"/>
        <v>315.95000000000005</v>
      </c>
    </row>
    <row r="57" spans="1:16" ht="15.75" thickBot="1">
      <c r="A57" s="21" t="s">
        <v>66</v>
      </c>
      <c r="B57" s="122" t="s">
        <v>58</v>
      </c>
      <c r="C57" s="123"/>
      <c r="D57" s="123"/>
      <c r="E57" s="124"/>
      <c r="F57" s="74">
        <v>47.069999999999993</v>
      </c>
      <c r="G57" s="67">
        <v>13.38</v>
      </c>
      <c r="H57" s="48">
        <v>9.15</v>
      </c>
      <c r="I57" s="68">
        <v>6.9</v>
      </c>
      <c r="J57" s="44">
        <v>2.25</v>
      </c>
      <c r="K57" s="150">
        <f t="shared" si="8"/>
        <v>0.94</v>
      </c>
      <c r="L57" s="67">
        <v>2.2599999999999998</v>
      </c>
      <c r="M57" s="67">
        <v>2.48</v>
      </c>
      <c r="N57" s="69">
        <v>3.23</v>
      </c>
      <c r="O57" s="75">
        <v>0.47</v>
      </c>
      <c r="P57" s="46">
        <f t="shared" si="3"/>
        <v>78.98</v>
      </c>
    </row>
    <row r="58" spans="1:16" ht="15.75" thickBot="1">
      <c r="A58" s="126" t="s">
        <v>67</v>
      </c>
      <c r="B58" s="127"/>
      <c r="C58" s="127"/>
      <c r="D58" s="127"/>
      <c r="E58" s="127"/>
      <c r="F58" s="127"/>
      <c r="G58" s="127"/>
      <c r="H58" s="127"/>
      <c r="I58" s="127"/>
      <c r="J58" s="127"/>
      <c r="K58" s="127"/>
      <c r="L58" s="127"/>
      <c r="M58" s="127"/>
      <c r="N58" s="127"/>
      <c r="O58" s="127"/>
      <c r="P58" s="128"/>
    </row>
    <row r="59" spans="1:16" ht="15.75" thickBot="1">
      <c r="A59" s="24"/>
      <c r="B59" s="25"/>
      <c r="C59" s="25"/>
      <c r="D59" s="25"/>
      <c r="E59" s="25"/>
      <c r="F59" s="26"/>
      <c r="G59" s="26"/>
      <c r="H59" s="26"/>
      <c r="I59" s="26"/>
      <c r="J59" s="26"/>
      <c r="K59" s="151"/>
      <c r="L59" s="26"/>
      <c r="M59" s="26"/>
      <c r="N59" s="26"/>
      <c r="O59" s="32"/>
      <c r="P59" s="76"/>
    </row>
    <row r="60" spans="1:16" ht="15.75" thickBot="1">
      <c r="A60" s="15" t="s">
        <v>68</v>
      </c>
      <c r="B60" s="109" t="s">
        <v>69</v>
      </c>
      <c r="C60" s="107"/>
      <c r="D60" s="107"/>
      <c r="E60" s="108"/>
      <c r="F60" s="16">
        <v>2.98</v>
      </c>
      <c r="G60" s="16">
        <v>0.85</v>
      </c>
      <c r="H60" s="16">
        <v>0.58000000000000007</v>
      </c>
      <c r="I60" s="61">
        <v>0.44</v>
      </c>
      <c r="J60" s="62">
        <v>0.14000000000000001</v>
      </c>
      <c r="K60" s="147">
        <f t="shared" ref="K60" si="9">ROUNDDOWN(F60*$G$1,2)</f>
        <v>0.05</v>
      </c>
      <c r="L60" s="16">
        <v>0.14000000000000001</v>
      </c>
      <c r="M60" s="16">
        <v>0.16</v>
      </c>
      <c r="N60" s="16">
        <v>0.2</v>
      </c>
      <c r="O60" s="16">
        <v>0.03</v>
      </c>
      <c r="P60" s="46">
        <f t="shared" si="3"/>
        <v>4.99</v>
      </c>
    </row>
    <row r="61" spans="1:16" ht="15.75" thickBot="1">
      <c r="A61" s="24"/>
      <c r="B61" s="25"/>
      <c r="C61" s="25"/>
      <c r="D61" s="25"/>
      <c r="E61" s="25"/>
      <c r="F61" s="26"/>
      <c r="G61" s="26"/>
      <c r="H61" s="26"/>
      <c r="I61" s="26"/>
      <c r="J61" s="26"/>
      <c r="K61" s="151"/>
      <c r="L61" s="26"/>
      <c r="M61" s="26"/>
      <c r="N61" s="26"/>
      <c r="O61" s="32"/>
      <c r="P61" s="76"/>
    </row>
    <row r="62" spans="1:16">
      <c r="A62" s="17" t="s">
        <v>70</v>
      </c>
      <c r="B62" s="129" t="s">
        <v>71</v>
      </c>
      <c r="C62" s="130"/>
      <c r="D62" s="130"/>
      <c r="E62" s="130"/>
      <c r="F62" s="130"/>
      <c r="G62" s="130"/>
      <c r="H62" s="130"/>
      <c r="I62" s="130"/>
      <c r="J62" s="130"/>
      <c r="K62" s="130"/>
      <c r="L62" s="130"/>
      <c r="M62" s="130"/>
      <c r="N62" s="130"/>
      <c r="O62" s="130"/>
      <c r="P62" s="131"/>
    </row>
    <row r="63" spans="1:16" ht="15.75" thickBot="1">
      <c r="A63" s="19" t="s">
        <v>72</v>
      </c>
      <c r="B63" s="132" t="s">
        <v>73</v>
      </c>
      <c r="C63" s="133"/>
      <c r="D63" s="133"/>
      <c r="E63" s="133"/>
      <c r="F63" s="133"/>
      <c r="G63" s="133"/>
      <c r="H63" s="133"/>
      <c r="I63" s="133"/>
      <c r="J63" s="133"/>
      <c r="K63" s="133"/>
      <c r="L63" s="133"/>
      <c r="M63" s="133"/>
      <c r="N63" s="133"/>
      <c r="O63" s="133"/>
      <c r="P63" s="134"/>
    </row>
    <row r="64" spans="1:16" ht="15.75" thickBot="1">
      <c r="A64" s="20" t="s">
        <v>74</v>
      </c>
      <c r="B64" s="119" t="s">
        <v>75</v>
      </c>
      <c r="C64" s="120"/>
      <c r="D64" s="120"/>
      <c r="E64" s="121"/>
      <c r="F64" s="47">
        <v>5.14</v>
      </c>
      <c r="G64" s="9">
        <v>1.46</v>
      </c>
      <c r="H64" s="48">
        <v>0.99</v>
      </c>
      <c r="I64" s="49">
        <v>0.75</v>
      </c>
      <c r="J64" s="44">
        <v>0.24</v>
      </c>
      <c r="K64" s="150">
        <f t="shared" ref="K64:K65" si="10">ROUNDDOWN(F64*$G$1,2)</f>
        <v>0.1</v>
      </c>
      <c r="L64" s="48">
        <v>0.25</v>
      </c>
      <c r="M64" s="48">
        <v>0.27</v>
      </c>
      <c r="N64" s="48">
        <v>0.35</v>
      </c>
      <c r="O64" s="27">
        <v>0.05</v>
      </c>
      <c r="P64" s="46">
        <f t="shared" si="3"/>
        <v>8.61</v>
      </c>
    </row>
    <row r="65" spans="1:16" ht="15.75" thickBot="1">
      <c r="A65" s="21" t="s">
        <v>76</v>
      </c>
      <c r="B65" s="122" t="s">
        <v>77</v>
      </c>
      <c r="C65" s="123"/>
      <c r="D65" s="123"/>
      <c r="E65" s="124"/>
      <c r="F65" s="47">
        <v>7.85</v>
      </c>
      <c r="G65" s="9">
        <v>2.23</v>
      </c>
      <c r="H65" s="48">
        <v>1.52</v>
      </c>
      <c r="I65" s="49">
        <v>1.1499999999999999</v>
      </c>
      <c r="J65" s="44">
        <v>0.37</v>
      </c>
      <c r="K65" s="150">
        <f t="shared" si="10"/>
        <v>0.15</v>
      </c>
      <c r="L65" s="48">
        <v>0.38</v>
      </c>
      <c r="M65" s="48">
        <v>0.41</v>
      </c>
      <c r="N65" s="48">
        <v>0.54</v>
      </c>
      <c r="O65" s="28">
        <v>0.08</v>
      </c>
      <c r="P65" s="46">
        <f t="shared" si="3"/>
        <v>13.160000000000002</v>
      </c>
    </row>
    <row r="66" spans="1:16" ht="15.75" thickBot="1">
      <c r="A66" s="22" t="s">
        <v>78</v>
      </c>
      <c r="B66" s="106" t="s">
        <v>79</v>
      </c>
      <c r="C66" s="107"/>
      <c r="D66" s="107"/>
      <c r="E66" s="107"/>
      <c r="F66" s="107"/>
      <c r="G66" s="107"/>
      <c r="H66" s="107"/>
      <c r="I66" s="107"/>
      <c r="J66" s="107"/>
      <c r="K66" s="107"/>
      <c r="L66" s="107"/>
      <c r="M66" s="107"/>
      <c r="N66" s="107"/>
      <c r="O66" s="107"/>
      <c r="P66" s="125"/>
    </row>
    <row r="67" spans="1:16" ht="15.75" thickBot="1">
      <c r="A67" s="92" t="s">
        <v>80</v>
      </c>
      <c r="B67" s="138" t="s">
        <v>81</v>
      </c>
      <c r="C67" s="139"/>
      <c r="D67" s="139"/>
      <c r="E67" s="140"/>
      <c r="F67" s="47">
        <v>13.149999999999999</v>
      </c>
      <c r="G67" s="9">
        <v>3.73</v>
      </c>
      <c r="H67" s="48">
        <v>2.5499999999999998</v>
      </c>
      <c r="I67" s="49">
        <v>1.92</v>
      </c>
      <c r="J67" s="44">
        <v>0.63</v>
      </c>
      <c r="K67" s="152">
        <f t="shared" ref="K67" si="11">ROUNDDOWN(F67*$G$1,2)</f>
        <v>0.26</v>
      </c>
      <c r="L67" s="48">
        <v>0.63</v>
      </c>
      <c r="M67" s="48">
        <v>0.69</v>
      </c>
      <c r="N67" s="48">
        <v>0.9</v>
      </c>
      <c r="O67" s="16">
        <v>0.13</v>
      </c>
      <c r="P67" s="46">
        <f t="shared" si="3"/>
        <v>22.04</v>
      </c>
    </row>
    <row r="68" spans="1:16" ht="15.75" thickBot="1">
      <c r="A68" s="24"/>
      <c r="B68" s="25"/>
      <c r="C68" s="25"/>
      <c r="D68" s="25"/>
      <c r="E68" s="25"/>
      <c r="F68" s="29"/>
      <c r="G68" s="29"/>
      <c r="H68" s="29"/>
      <c r="I68" s="29"/>
      <c r="J68" s="29"/>
      <c r="K68" s="153"/>
      <c r="L68" s="29"/>
      <c r="M68" s="29"/>
      <c r="N68" s="29"/>
      <c r="O68" s="32"/>
      <c r="P68" s="76"/>
    </row>
    <row r="69" spans="1:16" ht="15.75" thickBot="1">
      <c r="A69" s="15" t="s">
        <v>82</v>
      </c>
      <c r="B69" s="109" t="s">
        <v>83</v>
      </c>
      <c r="C69" s="107"/>
      <c r="D69" s="107"/>
      <c r="E69" s="108"/>
      <c r="F69" s="77">
        <v>53.680000000000007</v>
      </c>
      <c r="G69" s="77">
        <v>15.25</v>
      </c>
      <c r="H69" s="16">
        <v>10.43</v>
      </c>
      <c r="I69" s="78">
        <v>7.86</v>
      </c>
      <c r="J69" s="62">
        <v>2.57</v>
      </c>
      <c r="K69" s="147">
        <f t="shared" ref="K69" si="12">ROUNDDOWN(F69*$G$1,2)</f>
        <v>1.07</v>
      </c>
      <c r="L69" s="77">
        <v>2.58</v>
      </c>
      <c r="M69" s="77">
        <v>2.82</v>
      </c>
      <c r="N69" s="77">
        <v>3.68</v>
      </c>
      <c r="O69" s="16">
        <v>0.54</v>
      </c>
      <c r="P69" s="46">
        <f t="shared" si="3"/>
        <v>90.050000000000011</v>
      </c>
    </row>
    <row r="70" spans="1:16" ht="15.75" thickBot="1">
      <c r="A70" s="24"/>
      <c r="B70" s="25"/>
      <c r="C70" s="25"/>
      <c r="D70" s="25"/>
      <c r="E70" s="25"/>
      <c r="F70" s="26"/>
      <c r="G70" s="26"/>
      <c r="H70" s="26"/>
      <c r="I70" s="26"/>
      <c r="J70" s="26"/>
      <c r="K70" s="151"/>
      <c r="L70" s="26"/>
      <c r="M70" s="26"/>
      <c r="N70" s="26"/>
      <c r="O70" s="32"/>
      <c r="P70" s="76"/>
    </row>
    <row r="71" spans="1:16" ht="15.75" thickBot="1">
      <c r="A71" s="30" t="s">
        <v>84</v>
      </c>
      <c r="B71" s="106" t="s">
        <v>85</v>
      </c>
      <c r="C71" s="107"/>
      <c r="D71" s="107"/>
      <c r="E71" s="107"/>
      <c r="F71" s="107"/>
      <c r="G71" s="107"/>
      <c r="H71" s="107"/>
      <c r="I71" s="107"/>
      <c r="J71" s="107"/>
      <c r="K71" s="107"/>
      <c r="L71" s="107"/>
      <c r="M71" s="107"/>
      <c r="N71" s="107"/>
      <c r="O71" s="107"/>
      <c r="P71" s="125"/>
    </row>
    <row r="72" spans="1:16" ht="15.75" thickBot="1">
      <c r="A72" s="20" t="s">
        <v>86</v>
      </c>
      <c r="B72" s="119" t="s">
        <v>87</v>
      </c>
      <c r="C72" s="120"/>
      <c r="D72" s="120"/>
      <c r="E72" s="121"/>
      <c r="F72" s="67">
        <v>68.260000000000005</v>
      </c>
      <c r="G72" s="67">
        <v>19.399999999999999</v>
      </c>
      <c r="H72" s="48">
        <v>13.27</v>
      </c>
      <c r="I72" s="78">
        <v>10</v>
      </c>
      <c r="J72" s="44">
        <v>3.27</v>
      </c>
      <c r="K72" s="150">
        <f t="shared" ref="K72:K73" si="13">ROUNDDOWN(F72*$G$1,2)</f>
        <v>1.36</v>
      </c>
      <c r="L72" s="77">
        <v>3.28</v>
      </c>
      <c r="M72" s="77">
        <v>3.59</v>
      </c>
      <c r="N72" s="77">
        <v>4.68</v>
      </c>
      <c r="O72" s="10">
        <v>0.68</v>
      </c>
      <c r="P72" s="46">
        <f t="shared" si="3"/>
        <v>114.52000000000001</v>
      </c>
    </row>
    <row r="73" spans="1:16" ht="15.75" thickBot="1">
      <c r="A73" s="21" t="s">
        <v>88</v>
      </c>
      <c r="B73" s="122" t="s">
        <v>89</v>
      </c>
      <c r="C73" s="123"/>
      <c r="D73" s="123"/>
      <c r="E73" s="124"/>
      <c r="F73" s="74">
        <v>353.04</v>
      </c>
      <c r="G73" s="74">
        <v>100.34</v>
      </c>
      <c r="H73" s="28">
        <v>68.67</v>
      </c>
      <c r="I73" s="78">
        <v>51.73</v>
      </c>
      <c r="J73" s="54">
        <v>16.940000000000001</v>
      </c>
      <c r="K73" s="152">
        <f t="shared" si="13"/>
        <v>7.06</v>
      </c>
      <c r="L73" s="77">
        <v>16.95</v>
      </c>
      <c r="M73" s="77">
        <v>18.579999999999998</v>
      </c>
      <c r="N73" s="77">
        <v>24.23</v>
      </c>
      <c r="O73" s="28">
        <v>3.53</v>
      </c>
      <c r="P73" s="46">
        <f t="shared" si="3"/>
        <v>592.4</v>
      </c>
    </row>
    <row r="74" spans="1:16" ht="15.75" thickBot="1">
      <c r="A74" s="24"/>
      <c r="B74" s="25"/>
      <c r="C74" s="79"/>
      <c r="D74" s="79"/>
      <c r="E74" s="79"/>
      <c r="F74" s="26"/>
      <c r="G74" s="26"/>
      <c r="H74" s="26"/>
      <c r="I74" s="26"/>
      <c r="J74" s="26"/>
      <c r="K74" s="151"/>
      <c r="L74" s="26"/>
      <c r="M74" s="26"/>
      <c r="N74" s="26"/>
      <c r="O74" s="32"/>
      <c r="P74" s="76"/>
    </row>
    <row r="75" spans="1:16" ht="15.75" thickBot="1">
      <c r="A75" s="15" t="s">
        <v>90</v>
      </c>
      <c r="B75" s="109" t="s">
        <v>91</v>
      </c>
      <c r="C75" s="107"/>
      <c r="D75" s="107"/>
      <c r="E75" s="108"/>
      <c r="F75" s="77">
        <v>1026.25</v>
      </c>
      <c r="G75" s="77">
        <v>291.67</v>
      </c>
      <c r="H75" s="16">
        <v>199.63</v>
      </c>
      <c r="I75" s="78">
        <v>150.37</v>
      </c>
      <c r="J75" s="62">
        <v>49.26</v>
      </c>
      <c r="K75" s="147">
        <f t="shared" ref="K75" si="14">ROUNDDOWN(F75*$G$1,2)</f>
        <v>20.52</v>
      </c>
      <c r="L75" s="77">
        <v>49.26</v>
      </c>
      <c r="M75" s="77">
        <v>54.01</v>
      </c>
      <c r="N75" s="77">
        <v>70.430000000000007</v>
      </c>
      <c r="O75" s="34">
        <v>10.26</v>
      </c>
      <c r="P75" s="46">
        <f t="shared" si="3"/>
        <v>1722.0300000000002</v>
      </c>
    </row>
    <row r="76" spans="1:16" ht="15.75" thickBot="1">
      <c r="A76" s="24"/>
      <c r="B76" s="25"/>
      <c r="C76" s="25"/>
      <c r="D76" s="25"/>
      <c r="E76" s="25"/>
      <c r="F76" s="26"/>
      <c r="G76" s="26"/>
      <c r="H76" s="26"/>
      <c r="I76" s="26"/>
      <c r="J76" s="26"/>
      <c r="K76" s="151"/>
      <c r="L76" s="26"/>
      <c r="M76" s="26"/>
      <c r="N76" s="26"/>
      <c r="O76" s="32"/>
      <c r="P76" s="76"/>
    </row>
    <row r="77" spans="1:16" ht="15.75" thickBot="1">
      <c r="A77" s="15" t="s">
        <v>92</v>
      </c>
      <c r="B77" s="109" t="s">
        <v>93</v>
      </c>
      <c r="C77" s="107"/>
      <c r="D77" s="107"/>
      <c r="E77" s="107"/>
      <c r="F77" s="107"/>
      <c r="G77" s="107"/>
      <c r="H77" s="107"/>
      <c r="I77" s="107"/>
      <c r="J77" s="107"/>
      <c r="K77" s="107"/>
      <c r="L77" s="107"/>
      <c r="M77" s="107"/>
      <c r="N77" s="107"/>
      <c r="O77" s="107"/>
      <c r="P77" s="125"/>
    </row>
    <row r="78" spans="1:16" ht="15.75" thickBot="1">
      <c r="A78" s="80" t="s">
        <v>94</v>
      </c>
      <c r="B78" s="119" t="s">
        <v>95</v>
      </c>
      <c r="C78" s="120"/>
      <c r="D78" s="120"/>
      <c r="E78" s="121"/>
      <c r="F78" s="67">
        <v>77.67</v>
      </c>
      <c r="G78" s="67">
        <v>22.08</v>
      </c>
      <c r="H78" s="10">
        <v>15.100000000000001</v>
      </c>
      <c r="I78" s="81">
        <v>11.38</v>
      </c>
      <c r="J78" s="44">
        <v>3.72</v>
      </c>
      <c r="K78" s="150">
        <f t="shared" ref="K78:K81" si="15">ROUNDDOWN(F78*$G$1,2)</f>
        <v>1.55</v>
      </c>
      <c r="L78" s="29">
        <v>3.73</v>
      </c>
      <c r="M78" s="29">
        <v>4.09</v>
      </c>
      <c r="N78" s="29">
        <v>5.33</v>
      </c>
      <c r="O78" s="10">
        <v>0.78</v>
      </c>
      <c r="P78" s="46">
        <f t="shared" si="3"/>
        <v>130.33000000000001</v>
      </c>
    </row>
    <row r="79" spans="1:16" ht="15.75" thickBot="1">
      <c r="A79" s="31" t="s">
        <v>96</v>
      </c>
      <c r="B79" s="135" t="s">
        <v>97</v>
      </c>
      <c r="C79" s="136"/>
      <c r="D79" s="136"/>
      <c r="E79" s="137"/>
      <c r="F79" s="82">
        <v>1412.2700000000002</v>
      </c>
      <c r="G79" s="82">
        <v>401.39</v>
      </c>
      <c r="H79" s="48">
        <v>274.72000000000003</v>
      </c>
      <c r="I79" s="83">
        <v>206.94</v>
      </c>
      <c r="J79" s="84">
        <v>67.78</v>
      </c>
      <c r="K79" s="150">
        <f t="shared" si="15"/>
        <v>28.24</v>
      </c>
      <c r="L79" s="82">
        <v>67.790000000000006</v>
      </c>
      <c r="M79" s="82">
        <v>74.33</v>
      </c>
      <c r="N79" s="82">
        <v>96.93</v>
      </c>
      <c r="O79" s="48">
        <v>14.12</v>
      </c>
      <c r="P79" s="46">
        <f t="shared" si="3"/>
        <v>2369.7899999999995</v>
      </c>
    </row>
    <row r="80" spans="1:16" ht="15.75" thickBot="1">
      <c r="A80" s="31" t="s">
        <v>98</v>
      </c>
      <c r="B80" s="135" t="s">
        <v>99</v>
      </c>
      <c r="C80" s="136"/>
      <c r="D80" s="136"/>
      <c r="E80" s="137"/>
      <c r="F80" s="82">
        <v>1412.2700000000002</v>
      </c>
      <c r="G80" s="82">
        <v>401.39</v>
      </c>
      <c r="H80" s="48">
        <v>274.72000000000003</v>
      </c>
      <c r="I80" s="83">
        <v>206.94</v>
      </c>
      <c r="J80" s="84">
        <v>67.78</v>
      </c>
      <c r="K80" s="150">
        <f t="shared" si="15"/>
        <v>28.24</v>
      </c>
      <c r="L80" s="82">
        <v>67.790000000000006</v>
      </c>
      <c r="M80" s="82">
        <v>74.33</v>
      </c>
      <c r="N80" s="82">
        <v>96.93</v>
      </c>
      <c r="O80" s="48">
        <v>14.12</v>
      </c>
      <c r="P80" s="46">
        <f t="shared" si="3"/>
        <v>2369.7899999999995</v>
      </c>
    </row>
    <row r="81" spans="1:16" ht="15.75" thickBot="1">
      <c r="A81" s="21" t="s">
        <v>100</v>
      </c>
      <c r="B81" s="122" t="s">
        <v>101</v>
      </c>
      <c r="C81" s="123"/>
      <c r="D81" s="123"/>
      <c r="E81" s="124"/>
      <c r="F81" s="74">
        <v>235.37</v>
      </c>
      <c r="G81" s="74">
        <v>66.900000000000006</v>
      </c>
      <c r="H81" s="28">
        <v>45.78</v>
      </c>
      <c r="I81" s="85">
        <v>34.49</v>
      </c>
      <c r="J81" s="86">
        <v>11.29</v>
      </c>
      <c r="K81" s="152">
        <f t="shared" si="15"/>
        <v>4.7</v>
      </c>
      <c r="L81" s="87">
        <v>11.3</v>
      </c>
      <c r="M81" s="87">
        <v>12.39</v>
      </c>
      <c r="N81" s="87">
        <v>16.149999999999999</v>
      </c>
      <c r="O81" s="28">
        <v>2.35</v>
      </c>
      <c r="P81" s="6">
        <f t="shared" si="3"/>
        <v>394.93999999999994</v>
      </c>
    </row>
    <row r="82" spans="1:16" ht="15.75" thickBot="1">
      <c r="A82" s="24"/>
      <c r="B82" s="25"/>
      <c r="C82" s="25"/>
      <c r="D82" s="25"/>
      <c r="E82" s="25"/>
      <c r="F82" s="26"/>
      <c r="G82" s="26"/>
      <c r="H82" s="26"/>
      <c r="I82" s="26"/>
      <c r="J82" s="26"/>
      <c r="K82" s="151"/>
      <c r="L82" s="26"/>
      <c r="M82" s="26"/>
      <c r="N82" s="26"/>
      <c r="O82" s="32"/>
      <c r="P82" s="76"/>
    </row>
    <row r="83" spans="1:16" ht="15.75" thickBot="1">
      <c r="A83" s="15" t="s">
        <v>102</v>
      </c>
      <c r="B83" s="109" t="s">
        <v>103</v>
      </c>
      <c r="C83" s="107"/>
      <c r="D83" s="107"/>
      <c r="E83" s="107"/>
      <c r="F83" s="107"/>
      <c r="G83" s="107"/>
      <c r="H83" s="107"/>
      <c r="I83" s="107"/>
      <c r="J83" s="107"/>
      <c r="K83" s="107"/>
      <c r="L83" s="107"/>
      <c r="M83" s="107"/>
      <c r="N83" s="107"/>
      <c r="O83" s="107"/>
      <c r="P83" s="125"/>
    </row>
    <row r="84" spans="1:16" ht="15.75" thickBot="1">
      <c r="A84" s="80" t="s">
        <v>104</v>
      </c>
      <c r="B84" s="119" t="s">
        <v>105</v>
      </c>
      <c r="C84" s="120"/>
      <c r="D84" s="120"/>
      <c r="E84" s="121"/>
      <c r="F84" s="10">
        <v>366.51</v>
      </c>
      <c r="G84" s="10">
        <v>104.16</v>
      </c>
      <c r="H84" s="10">
        <v>71.290000000000006</v>
      </c>
      <c r="I84" s="88">
        <v>53.7</v>
      </c>
      <c r="J84" s="44">
        <v>17.59</v>
      </c>
      <c r="K84" s="150">
        <f t="shared" ref="K84:K85" si="16">ROUNDDOWN(F84*$G$1,2)</f>
        <v>7.33</v>
      </c>
      <c r="L84" s="10">
        <v>17.59</v>
      </c>
      <c r="M84" s="10">
        <v>19.29</v>
      </c>
      <c r="N84" s="10">
        <v>25.15</v>
      </c>
      <c r="O84" s="10">
        <v>3.67</v>
      </c>
      <c r="P84" s="46">
        <f t="shared" si="3"/>
        <v>614.9899999999999</v>
      </c>
    </row>
    <row r="85" spans="1:16" ht="15.75" thickBot="1">
      <c r="A85" s="21" t="s">
        <v>106</v>
      </c>
      <c r="B85" s="122" t="s">
        <v>107</v>
      </c>
      <c r="C85" s="123"/>
      <c r="D85" s="123"/>
      <c r="E85" s="124"/>
      <c r="F85" s="28">
        <v>185.09</v>
      </c>
      <c r="G85" s="28">
        <v>52.6</v>
      </c>
      <c r="H85" s="28">
        <v>36</v>
      </c>
      <c r="I85" s="89">
        <v>27.12</v>
      </c>
      <c r="J85" s="86">
        <v>8.8800000000000008</v>
      </c>
      <c r="K85" s="152">
        <f t="shared" si="16"/>
        <v>3.7</v>
      </c>
      <c r="L85" s="28">
        <v>8.8800000000000008</v>
      </c>
      <c r="M85" s="28">
        <v>9.74</v>
      </c>
      <c r="N85" s="28">
        <v>12.7</v>
      </c>
      <c r="O85" s="28">
        <v>1.85</v>
      </c>
      <c r="P85" s="6">
        <f t="shared" si="3"/>
        <v>310.56</v>
      </c>
    </row>
    <row r="86" spans="1:16" ht="15.75" thickBot="1">
      <c r="A86" s="57"/>
      <c r="B86" s="63"/>
      <c r="C86" s="63"/>
      <c r="D86" s="63"/>
      <c r="E86" s="63"/>
      <c r="F86" s="32"/>
      <c r="G86" s="32"/>
      <c r="H86" s="32"/>
      <c r="I86" s="32"/>
      <c r="J86" s="32"/>
      <c r="K86" s="148"/>
      <c r="L86" s="32"/>
      <c r="M86" s="32"/>
      <c r="N86" s="32"/>
      <c r="O86" s="32"/>
      <c r="P86" s="32"/>
    </row>
    <row r="87" spans="1:16" ht="15.75" thickBot="1">
      <c r="A87" s="33" t="s">
        <v>108</v>
      </c>
      <c r="B87" s="141" t="s">
        <v>109</v>
      </c>
      <c r="C87" s="142"/>
      <c r="D87" s="142"/>
      <c r="E87" s="143"/>
      <c r="F87" s="16">
        <v>1359.53</v>
      </c>
      <c r="G87" s="16">
        <v>386.39</v>
      </c>
      <c r="H87" s="16">
        <v>264.46000000000004</v>
      </c>
      <c r="I87" s="78">
        <v>199.21</v>
      </c>
      <c r="J87" s="62">
        <v>65.25</v>
      </c>
      <c r="K87" s="147">
        <f t="shared" ref="K87" si="17">ROUNDDOWN(F87*$G$1,2)</f>
        <v>27.19</v>
      </c>
      <c r="L87" s="77">
        <v>65.260000000000005</v>
      </c>
      <c r="M87" s="77">
        <v>71.55</v>
      </c>
      <c r="N87" s="77">
        <v>93.31</v>
      </c>
      <c r="O87" s="34">
        <v>13.6</v>
      </c>
      <c r="P87" s="6">
        <f t="shared" si="3"/>
        <v>2281.2900000000004</v>
      </c>
    </row>
  </sheetData>
  <mergeCells count="41">
    <mergeCell ref="B81:E81"/>
    <mergeCell ref="B83:P83"/>
    <mergeCell ref="B84:E84"/>
    <mergeCell ref="B85:E85"/>
    <mergeCell ref="B87:E87"/>
    <mergeCell ref="B80:E80"/>
    <mergeCell ref="B65:E65"/>
    <mergeCell ref="B66:P66"/>
    <mergeCell ref="B67:E67"/>
    <mergeCell ref="B69:E69"/>
    <mergeCell ref="B71:P71"/>
    <mergeCell ref="B72:E72"/>
    <mergeCell ref="B73:E73"/>
    <mergeCell ref="B75:E75"/>
    <mergeCell ref="B77:P77"/>
    <mergeCell ref="B78:E78"/>
    <mergeCell ref="B79:E79"/>
    <mergeCell ref="B64:E64"/>
    <mergeCell ref="B51:E51"/>
    <mergeCell ref="B52:P52"/>
    <mergeCell ref="B53:E53"/>
    <mergeCell ref="B54:E54"/>
    <mergeCell ref="B55:P55"/>
    <mergeCell ref="B56:E56"/>
    <mergeCell ref="B57:E57"/>
    <mergeCell ref="A58:P58"/>
    <mergeCell ref="B60:E60"/>
    <mergeCell ref="B62:P62"/>
    <mergeCell ref="B63:P63"/>
    <mergeCell ref="B50:E50"/>
    <mergeCell ref="A3:P3"/>
    <mergeCell ref="A4:P4"/>
    <mergeCell ref="A5:E5"/>
    <mergeCell ref="A38:P38"/>
    <mergeCell ref="B40:E40"/>
    <mergeCell ref="B42:E42"/>
    <mergeCell ref="B44:E44"/>
    <mergeCell ref="B46:P46"/>
    <mergeCell ref="B47:E47"/>
    <mergeCell ref="B48:P48"/>
    <mergeCell ref="B49:E49"/>
  </mergeCells>
  <pageMargins left="0.23622047244094491" right="0.23622047244094491" top="0.35433070866141736" bottom="0.35433070866141736" header="0.31496062992125984" footer="0.31496062992125984"/>
  <pageSetup paperSize="9" scale="7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Multicalculo 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dc:creator>
  <cp:lastModifiedBy>Rodrigo Villalobos</cp:lastModifiedBy>
  <cp:lastPrinted>2024-12-18T18:30:55Z</cp:lastPrinted>
  <dcterms:created xsi:type="dcterms:W3CDTF">2015-12-18T16:56:48Z</dcterms:created>
  <dcterms:modified xsi:type="dcterms:W3CDTF">2024-12-18T19:12:15Z</dcterms:modified>
</cp:coreProperties>
</file>